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ZAF25\Desktop\"/>
    </mc:Choice>
  </mc:AlternateContent>
  <workbookProtection workbookAlgorithmName="SHA-512" workbookHashValue="O1zbW1+u21dIqL6h/7VCW37w5m5jxFbwsDN8xN4i7gyZWC8QJFVe4SpRX5PtLgtXk66jM17GxDzhOn9UZDPUMg==" workbookSaltValue="lzjxV/kGDgaSZEXWTpo1HQ==" workbookSpinCount="100000" lockStructure="1"/>
  <bookViews>
    <workbookView xWindow="-120" yWindow="-120" windowWidth="29040" windowHeight="15840"/>
  </bookViews>
  <sheets>
    <sheet name="Loan Amount Calculation" sheetId="1" r:id="rId1"/>
    <sheet name="Food Svc. and Accomodations" sheetId="5" r:id="rId2"/>
    <sheet name="Instructions" sheetId="4" r:id="rId3"/>
    <sheet name="Famers and Ranchers" sheetId="6" r:id="rId4"/>
    <sheet name="F&amp;R Instructions" sheetId="7" r:id="rId5"/>
    <sheet name="Forgiveness Calculation" sheetId="2" state="hidden" r:id="rId6"/>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3">'Famers and Ranchers'!$A$1:$C$40</definedName>
    <definedName name="_xlnm.Print_Area" localSheetId="1">'Food Svc. and Accomodations'!$A$1:$C$41</definedName>
    <definedName name="_xlnm.Print_Area" localSheetId="2">Instructions!$B$2:$B$25</definedName>
    <definedName name="_xlnm.Print_Area" localSheetId="0">'Loan Amount Calculation'!$A$1:$C$40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1" i="6" l="1"/>
  <c r="C11" i="6" s="1"/>
  <c r="C10" i="6"/>
  <c r="C10" i="1"/>
  <c r="B11" i="1"/>
  <c r="C11" i="1" s="1"/>
  <c r="C10" i="5"/>
  <c r="B11" i="5"/>
  <c r="C11" i="5" s="1"/>
  <c r="B38" i="6"/>
  <c r="B34" i="6"/>
  <c r="B38" i="5"/>
  <c r="B34" i="5"/>
  <c r="B38" i="1"/>
  <c r="B34" i="1"/>
  <c r="C24" i="6" l="1"/>
  <c r="C21" i="6"/>
  <c r="B17" i="6"/>
  <c r="C17" i="6" s="1"/>
  <c r="C16" i="6"/>
  <c r="C15" i="6"/>
  <c r="C9" i="6"/>
  <c r="B7" i="6"/>
  <c r="C6" i="6"/>
  <c r="C5" i="6"/>
  <c r="C4" i="6"/>
  <c r="C3" i="6"/>
  <c r="C7" i="6" l="1"/>
  <c r="B12" i="6"/>
  <c r="C12" i="6" s="1"/>
  <c r="B18" i="6"/>
  <c r="C18" i="6" s="1"/>
  <c r="C24" i="5"/>
  <c r="C21" i="5"/>
  <c r="B17" i="5"/>
  <c r="C17" i="5" s="1"/>
  <c r="C16" i="5"/>
  <c r="C15" i="5"/>
  <c r="C9" i="5"/>
  <c r="B7" i="5"/>
  <c r="C6" i="5"/>
  <c r="C5" i="5"/>
  <c r="C4" i="5"/>
  <c r="C3" i="5"/>
  <c r="C7" i="5" l="1"/>
  <c r="B12" i="5"/>
  <c r="B26" i="6"/>
  <c r="B18" i="5"/>
  <c r="C18" i="5" s="1"/>
  <c r="B17" i="1"/>
  <c r="B28" i="6" l="1"/>
  <c r="C26" i="6"/>
  <c r="C28" i="6" s="1"/>
  <c r="B26" i="5"/>
  <c r="B28" i="5" s="1"/>
  <c r="C12" i="5"/>
  <c r="C24" i="1"/>
  <c r="C26" i="5" l="1"/>
  <c r="C28" i="5" s="1"/>
  <c r="C16" i="1"/>
  <c r="B7" i="1"/>
  <c r="B12" i="1" s="1"/>
  <c r="C9" i="1"/>
  <c r="C17" i="1" l="1"/>
  <c r="C4" i="1"/>
  <c r="C5" i="1"/>
  <c r="C6" i="1"/>
  <c r="C15" i="1"/>
  <c r="C21" i="1"/>
  <c r="C3" i="1"/>
  <c r="C12" i="1"/>
  <c r="B18" i="1" l="1"/>
  <c r="C7" i="1"/>
  <c r="C18" i="1" l="1"/>
  <c r="B26" i="1"/>
  <c r="B28" i="1" s="1"/>
  <c r="C26" i="1" l="1"/>
  <c r="C28" i="1" s="1"/>
</calcChain>
</file>

<file path=xl/sharedStrings.xml><?xml version="1.0" encoding="utf-8"?>
<sst xmlns="http://schemas.openxmlformats.org/spreadsheetml/2006/main" count="289" uniqueCount="132">
  <si>
    <t>$</t>
  </si>
  <si>
    <t>c) Multiply number of b) X $100,000</t>
  </si>
  <si>
    <t xml:space="preserve">Step 4 </t>
  </si>
  <si>
    <t xml:space="preserve">Do any of your employees have a principal place of residence located outside of the United States?  </t>
  </si>
  <si>
    <t xml:space="preserve">To the best of your knowledge, does any of the compensation identified in IRS Form 941 include qualified sick and/or family leave wages allowed under Section 7001 of the Families First Coronavirus Response Act? </t>
  </si>
  <si>
    <t xml:space="preserve">Provide total amount of qualified sick and/or family leave wages allowed under Section 7001 of the Families First Coronavirus Response Act. </t>
  </si>
  <si>
    <t xml:space="preserve">Total Qualified Loan Amount </t>
  </si>
  <si>
    <t xml:space="preserve">Payroll Costs (defined below) </t>
  </si>
  <si>
    <t xml:space="preserve">Sole Proprietor / Contractor Earnings (if applicable) </t>
  </si>
  <si>
    <t xml:space="preserve">Rent </t>
  </si>
  <si>
    <t xml:space="preserve">Utilities </t>
  </si>
  <si>
    <t>Interest on Covered Mortgages (on real or or personal property)</t>
  </si>
  <si>
    <r>
      <t xml:space="preserve">a) Total compensation paid to these individuals over the 4 quarter period </t>
    </r>
    <r>
      <rPr>
        <sz val="10"/>
        <color theme="1" tint="0.249977111117893"/>
        <rFont val="Calibri"/>
        <family val="2"/>
        <scheme val="minor"/>
      </rPr>
      <t xml:space="preserve">(includes w-2, 1099 or sole prop) </t>
    </r>
  </si>
  <si>
    <r>
      <t xml:space="preserve">b) Total number of individuals receiving compensation in excess of $100,00 </t>
    </r>
    <r>
      <rPr>
        <sz val="10"/>
        <color theme="1" tint="0.249977111117893"/>
        <rFont val="Calibri"/>
        <family val="2"/>
        <scheme val="minor"/>
      </rPr>
      <t xml:space="preserve">(includes w-2, 1099 or sole prop) </t>
    </r>
  </si>
  <si>
    <t>Tentative Loan Forgiveness (before required reductions):</t>
  </si>
  <si>
    <t>LESS:</t>
  </si>
  <si>
    <t>Costs Incurred During after PPP loan was disbursed</t>
  </si>
  <si>
    <t>Monthly Average Full Time Equivalent Employeess for the Covered Period (8 weeks following disbursement)</t>
  </si>
  <si>
    <t xml:space="preserve">Monthly Average FTE for the period 2/15/2019 to 6/30/2019 </t>
  </si>
  <si>
    <t xml:space="preserve">Number of Employees </t>
  </si>
  <si>
    <t>% Reduction of FTE (</t>
  </si>
  <si>
    <t>Monthly Average FTE for the period 1/1/2020 to 2/29/2020*</t>
  </si>
  <si>
    <t>Lesser of (at Borrower's option)</t>
  </si>
  <si>
    <r>
      <t xml:space="preserve">Group Health Insurance Costs </t>
    </r>
    <r>
      <rPr>
        <sz val="10"/>
        <color theme="2" tint="-0.749992370372631"/>
        <rFont val="Calibri"/>
        <family val="2"/>
        <scheme val="minor"/>
      </rPr>
      <t xml:space="preserve">(If applicable) </t>
    </r>
  </si>
  <si>
    <r>
      <t xml:space="preserve">Retirement Benefits Costs </t>
    </r>
    <r>
      <rPr>
        <sz val="10"/>
        <color theme="2" tint="-0.749992370372631"/>
        <rFont val="Calibri"/>
        <family val="2"/>
        <scheme val="minor"/>
      </rPr>
      <t xml:space="preserve">(if applicable) </t>
    </r>
  </si>
  <si>
    <t>Calculation</t>
  </si>
  <si>
    <t>Instruction</t>
  </si>
  <si>
    <t>Line 31 is net profit from the Business</t>
  </si>
  <si>
    <t xml:space="preserve">Total  </t>
  </si>
  <si>
    <t>Total</t>
  </si>
  <si>
    <t>Total for this section</t>
  </si>
  <si>
    <t xml:space="preserve">Did any employee, sole proprietor, or independent contractor receive compensation in excess of $100,000? If yes, please complete the following. </t>
  </si>
  <si>
    <t>Total the compensation for all individuals who made over $100,000.  Provide W-2's for these employees as documentation.</t>
  </si>
  <si>
    <t>How Many employees were paid in excess of $100,000 in 2019</t>
  </si>
  <si>
    <t>Employees whose principal place of residence is outside of the US are excluded from payroll costs per the rules of the PPP program</t>
  </si>
  <si>
    <t>Provide the total compensation for these individuals (W-2 for these individuals as documentation)</t>
  </si>
  <si>
    <t>If yes to above, enter the amount here.</t>
  </si>
  <si>
    <t>Annual</t>
  </si>
  <si>
    <t>Monthly</t>
  </si>
  <si>
    <t>A) / 12 * 2.5</t>
  </si>
  <si>
    <t>A)  * 2.5</t>
  </si>
  <si>
    <t>Step 5</t>
  </si>
  <si>
    <r>
      <t xml:space="preserve">Employer State/Local Taxes on Employee Compensation </t>
    </r>
    <r>
      <rPr>
        <sz val="10"/>
        <color theme="2" tint="-0.749992370372631"/>
        <rFont val="Calibri"/>
        <family val="2"/>
        <scheme val="minor"/>
      </rPr>
      <t>(if applicable)</t>
    </r>
  </si>
  <si>
    <t>This will be the total of this section</t>
  </si>
  <si>
    <r>
      <t xml:space="preserve">Step 2 Total:
</t>
    </r>
    <r>
      <rPr>
        <b/>
        <i/>
        <sz val="10"/>
        <color theme="1" tint="0.249977111117893"/>
        <rFont val="Calibri"/>
        <family val="2"/>
        <scheme val="minor"/>
      </rPr>
      <t>Take a) then subtract c) to determine the total deduction</t>
    </r>
    <r>
      <rPr>
        <b/>
        <sz val="10"/>
        <color theme="1" tint="0.249977111117893"/>
        <rFont val="Calibri"/>
        <family val="2"/>
        <scheme val="minor"/>
      </rPr>
      <t xml:space="preserve"> </t>
    </r>
    <r>
      <rPr>
        <b/>
        <sz val="10"/>
        <color theme="1"/>
        <rFont val="Calibri"/>
        <family val="2"/>
        <scheme val="minor"/>
      </rPr>
      <t xml:space="preserve">
</t>
    </r>
  </si>
  <si>
    <r>
      <t xml:space="preserve">Total Qualified Maximum Loan Amount Calculation- Take  annual calculation in A) </t>
    </r>
    <r>
      <rPr>
        <b/>
        <i/>
        <sz val="10"/>
        <color theme="1"/>
        <rFont val="Calibri"/>
        <family val="2"/>
        <scheme val="minor"/>
      </rPr>
      <t>/12*2.5</t>
    </r>
  </si>
  <si>
    <t xml:space="preserve">Total compensation paid to employees(s) with a principal place of residence outside of the United States over the 4-quarter period reflected above? </t>
  </si>
  <si>
    <t>** For a seasonal employer, the Applicant may elect to instead use average monthly payroll for the time period between February 15,2019 and June 30, 2019. For new businesses, average monthly payroll may be calculated using the time period from January 1, 2020 to February 29, 2020.</t>
  </si>
  <si>
    <t xml:space="preserve">The compensation of an individual employee in excess of an annual salary of $100,000 prorated as necessary  is excluded from the payroll costs identified above. For example, an individual who made $150,000 in 2019, would only be eligible for $100,000 of salary, prorated monthly then multiplied by 2.5.  </t>
  </si>
  <si>
    <t>You multiply the number of employees by $100,000 as $100,000 is the maximum allowed per individual employee under the PPP rules</t>
  </si>
  <si>
    <t xml:space="preserve">When you subtract the capped compensation, from the total compensation, the resulting number is the amount by which you need to reduce the total payroll for purposes of calculating the maximum loan amount. </t>
  </si>
  <si>
    <r>
      <t xml:space="preserve">Employer  Paid Group Health Insurance Costs </t>
    </r>
    <r>
      <rPr>
        <sz val="10"/>
        <color theme="2" tint="-0.749992370372631"/>
        <rFont val="Calibri"/>
        <family val="2"/>
        <scheme val="minor"/>
      </rPr>
      <t xml:space="preserve">(If applicable) </t>
    </r>
  </si>
  <si>
    <r>
      <t xml:space="preserve">Employer Paid Retirement Benefits Costs </t>
    </r>
    <r>
      <rPr>
        <sz val="10"/>
        <color theme="2" tint="-0.749992370372631"/>
        <rFont val="Calibri"/>
        <family val="2"/>
        <scheme val="minor"/>
      </rPr>
      <t xml:space="preserve">(if applicable) </t>
    </r>
  </si>
  <si>
    <t>Step 1-Employee Payroll</t>
  </si>
  <si>
    <t>Step 2 Employer Payroll</t>
  </si>
  <si>
    <r>
      <t>Step 3</t>
    </r>
    <r>
      <rPr>
        <sz val="10"/>
        <color theme="1"/>
        <rFont val="Calibri"/>
        <family val="2"/>
        <scheme val="minor"/>
      </rPr>
      <t xml:space="preserve">
</t>
    </r>
    <r>
      <rPr>
        <sz val="9"/>
        <color theme="1" tint="0.249977111117893"/>
        <rFont val="Calibri"/>
        <family val="2"/>
        <scheme val="minor"/>
      </rPr>
      <t>Individual employee compensation in excess of $100,000 must be excluded from the calculation of payroll costs. 
(Example:  If one employee earned $150,000, then there would be a reduction in $50,000 to the calculation of eligible payroll cost.)</t>
    </r>
  </si>
  <si>
    <t>Step 6</t>
  </si>
  <si>
    <t xml:space="preserve">Did any employee, sole proprietor, or partner receive compensation in excess of $100,000? If yes, please complete the following. </t>
  </si>
  <si>
    <t>Step 1 Employee Payroll</t>
  </si>
  <si>
    <t>Step 1 -Employee Payroll</t>
  </si>
  <si>
    <t xml:space="preserve">Use IRS form 941 as Instructed.   </t>
  </si>
  <si>
    <t>Step 2 - Employer Payroll</t>
  </si>
  <si>
    <t>Step 3-Reductions in payroll for High Earners</t>
  </si>
  <si>
    <t>Step 4-Reduction in Calcuation for Persons Living Outside the US</t>
  </si>
  <si>
    <t>Step 6 Calculations of Maximum Loan Amount</t>
  </si>
  <si>
    <r>
      <t xml:space="preserve">Total Qualified Maximum Loan Amount Calculation- Take  annual calculation in A) </t>
    </r>
    <r>
      <rPr>
        <b/>
        <i/>
        <sz val="10"/>
        <color theme="1"/>
        <rFont val="Calibri"/>
        <family val="2"/>
        <scheme val="minor"/>
      </rPr>
      <t>/12*3.5</t>
    </r>
  </si>
  <si>
    <t>A) / 12 * 3.5</t>
  </si>
  <si>
    <t>A)  * 3.5</t>
  </si>
  <si>
    <t xml:space="preserve">Did any employee, receive compensation in excess of $100,000? If yes, please complete the following. </t>
  </si>
  <si>
    <t>Step 1 and 2 total</t>
  </si>
  <si>
    <t>Step 1 and 2  Total</t>
  </si>
  <si>
    <t xml:space="preserve">Step 1 and 2  Total: </t>
  </si>
  <si>
    <t xml:space="preserve">Step 1 and 2 Total: </t>
  </si>
  <si>
    <t xml:space="preserve">** For a seasonal employer, the Applicant may elect to instead use average monthly payroll for any 12 week period between February 15,2019 and February 15, 2020. </t>
  </si>
  <si>
    <t xml:space="preserve">Quarterly Revenue 2019 </t>
  </si>
  <si>
    <t>Quarterly Revenue 2020 (must be corresponding quarter to 2019)</t>
  </si>
  <si>
    <t>Or</t>
  </si>
  <si>
    <t>Annual Revenue 2019</t>
  </si>
  <si>
    <t>Net Difference (must be greater than or equal to 25% to qualify)</t>
  </si>
  <si>
    <t xml:space="preserve"> </t>
  </si>
  <si>
    <t>Annual Revenue 2020</t>
  </si>
  <si>
    <t>Revenue Reduction Requirement</t>
  </si>
  <si>
    <r>
      <t xml:space="preserve">**Payroll for </t>
    </r>
    <r>
      <rPr>
        <sz val="10"/>
        <rFont val="Calibri"/>
        <family val="2"/>
        <scheme val="minor"/>
      </rPr>
      <t>2019</t>
    </r>
    <r>
      <rPr>
        <sz val="10"/>
        <color theme="1"/>
        <rFont val="Calibri"/>
        <family val="2"/>
        <scheme val="minor"/>
      </rPr>
      <t xml:space="preserve"> or 2020 </t>
    </r>
    <r>
      <rPr>
        <sz val="10"/>
        <color theme="1" tint="0.249977111117893"/>
        <rFont val="Calibri"/>
        <family val="2"/>
        <scheme val="minor"/>
      </rPr>
      <t xml:space="preserve">(IRS Form 941, line 5c for the last 4 quarters to derive total over the period). </t>
    </r>
  </si>
  <si>
    <r>
      <t>**Payroll for</t>
    </r>
    <r>
      <rPr>
        <b/>
        <sz val="10"/>
        <color theme="1"/>
        <rFont val="Calibri"/>
        <family val="2"/>
        <scheme val="minor"/>
      </rPr>
      <t xml:space="preserve"> </t>
    </r>
    <r>
      <rPr>
        <sz val="10"/>
        <rFont val="Calibri"/>
        <family val="2"/>
        <scheme val="minor"/>
      </rPr>
      <t xml:space="preserve">2019 or 2020 </t>
    </r>
    <r>
      <rPr>
        <b/>
        <sz val="10"/>
        <color theme="1"/>
        <rFont val="Calibri"/>
        <family val="2"/>
        <scheme val="minor"/>
      </rPr>
      <t xml:space="preserve"> </t>
    </r>
    <r>
      <rPr>
        <b/>
        <sz val="10"/>
        <color theme="1" tint="0.249977111117893"/>
        <rFont val="Calibri"/>
        <family val="2"/>
        <scheme val="minor"/>
      </rPr>
      <t>(</t>
    </r>
    <r>
      <rPr>
        <sz val="10"/>
        <color theme="1" tint="0.249977111117893"/>
        <rFont val="Calibri"/>
        <family val="2"/>
        <scheme val="minor"/>
      </rPr>
      <t xml:space="preserve">IRS Form 941, line 5c) for the last 4 quarters to derive total over the period). </t>
    </r>
  </si>
  <si>
    <t>If No Employees:  Enter amount from line 9 of 2019 or 2020 Schedule F (maximum amount of $100,000)</t>
  </si>
  <si>
    <t xml:space="preserve">Schedule F Line 9 is Gross Farm Income: If amount on Schedule F Line 9 is greater than $100,000, enter only 100,000 here.  </t>
  </si>
  <si>
    <t>For entities not in business during the first and second quarters of 2019 but in operation during the third and fourth quarters of 2019, Applicants mustdemonstrate that gross receipts in any quarter of 2020 were at least 25% lower than either the third or fourth quarters of 2019.</t>
  </si>
  <si>
    <t>For entities not in business during the first, second, and third quarters of 2019 but in operation during the fourth quarter of 2019, Applicants mustdemonstrate that gross receipts in any quarter of 2020 were at least 25% lower than the fourth quarter of 2019.</t>
  </si>
  <si>
    <t>For entities not in business during 2019 but in operation on February 15, 2020, Applicants must demonstrate that gross receipts in the second, third, orfourth quarter of 2020 were at least 25% lower than the first quarter of 2020.</t>
  </si>
  <si>
    <t>Revenue Reduction Requirement Calculation</t>
  </si>
  <si>
    <t>To be eligible for a Second Draw PPP Loan the borrower must have experienced a revenue reduction of 25% or greater in any one quarter in 2020 as compared to the corresponding quarter in 2019.  For a borrower that was in business for all four quarters of 2019, the comparison may be for all four quarters.  Quarterly financial Statements must be provided to prove the quarter to quarter revenue reduction.  Annual tax returns must be provided to proove the annual comparison</t>
  </si>
  <si>
    <r>
      <t xml:space="preserve">Sole Proprietor:  2019 or 2020 Net Income </t>
    </r>
    <r>
      <rPr>
        <sz val="10"/>
        <color theme="1" tint="0.249977111117893"/>
        <rFont val="Calibri"/>
        <family val="2"/>
        <scheme val="minor"/>
      </rPr>
      <t>(2019 IRS 1040 Schedule C, line 31)-Attached Copy of 2019 Schedule C</t>
    </r>
  </si>
  <si>
    <t>Total compensation paid to employee(s) with a principal place of residence outside of the United States over the 4-quarter period reflected above</t>
  </si>
  <si>
    <t xml:space="preserve">Total compensation paid to employee(s) with a principal place of residence outside of the United States over the 4-quarter period reflected above? </t>
  </si>
  <si>
    <t>If the borrower can document the amount paid in 2019 (or 2020) for Group Health Insurance costs include here.  Provide documentation.  Amount may be found on Borrower Payroll report if one is available</t>
  </si>
  <si>
    <t>If the borrower paid retirement Benefit costs in 2019 (or 2020), include here, provide documentation.  Amount may be found on Borrower Payroll report if one is available.</t>
  </si>
  <si>
    <t>Payroll taxes vary from State to State.  Amount may be found on Borrower Payroll report if one is available. Or on State Payroll Tax filings.</t>
  </si>
  <si>
    <r>
      <t xml:space="preserve">Step 3 Total:
</t>
    </r>
    <r>
      <rPr>
        <i/>
        <sz val="10"/>
        <color theme="1" tint="0.249977111117893"/>
        <rFont val="Calibri"/>
        <family val="2"/>
        <scheme val="minor"/>
      </rPr>
      <t>Take a) then subtract c) to determine the total deduction</t>
    </r>
    <r>
      <rPr>
        <sz val="10"/>
        <color theme="1" tint="0.249977111117893"/>
        <rFont val="Calibri"/>
        <family val="2"/>
        <scheme val="minor"/>
      </rPr>
      <t xml:space="preserve"> </t>
    </r>
    <r>
      <rPr>
        <sz val="10"/>
        <color theme="1"/>
        <rFont val="Calibri"/>
        <family val="2"/>
        <scheme val="minor"/>
      </rPr>
      <t xml:space="preserve">
</t>
    </r>
  </si>
  <si>
    <t xml:space="preserve">Do any of your employees have a principal place of residence located outside of the United States </t>
  </si>
  <si>
    <t>Calculated for you.</t>
  </si>
  <si>
    <t>Seasonal Employer Definition</t>
  </si>
  <si>
    <t>Borrower is a seasonal employer if it does not operate for more than 7 months in any calendar year or, during the preceding calendar year it had gross receipts for any 6 months of that year that were not more than 33.33 percent of the gross receipts for the other 6 months of that year</t>
  </si>
  <si>
    <t xml:space="preserve">Total compensation paid to employees(s) with a principal place of residence outside of the United States over the 4-quarter period reflected above </t>
  </si>
  <si>
    <t xml:space="preserve">Total compensation paid to employee(s) with a principal place of residence outside of the United States over the 4-quarter period reflected above </t>
  </si>
  <si>
    <t>If the employer has taken a tax credit against payroll taxes, or (if self employed) a refundable income tax credit for Coronavirus sick leave under the Families First Coronavirus Response act, t would be entered here.  If the payroll calculation is based on 2019 payroll then this would be answered no.</t>
  </si>
  <si>
    <t>If the employer has taken a tax credit against payroll taxes, or (if self employed) a refundable income tax credit for Coronavirus sick leave under the Families First Coronavirus Response act, it would be entered here.  If the payroll calculation is based on 2019 payroll then this would be answered no.</t>
  </si>
  <si>
    <r>
      <t xml:space="preserve">Step 3 Total:
</t>
    </r>
    <r>
      <rPr>
        <b/>
        <i/>
        <sz val="10"/>
        <color theme="1" tint="0.249977111117893"/>
        <rFont val="Calibri"/>
        <family val="2"/>
        <scheme val="minor"/>
      </rPr>
      <t>Take a) then subtract c) to determine the total deduction</t>
    </r>
    <r>
      <rPr>
        <b/>
        <sz val="10"/>
        <color theme="1" tint="0.249977111117893"/>
        <rFont val="Calibri"/>
        <family val="2"/>
        <scheme val="minor"/>
      </rPr>
      <t xml:space="preserve"> </t>
    </r>
    <r>
      <rPr>
        <b/>
        <sz val="10"/>
        <color theme="1"/>
        <rFont val="Calibri"/>
        <family val="2"/>
        <scheme val="minor"/>
      </rPr>
      <t xml:space="preserve">
</t>
    </r>
  </si>
  <si>
    <r>
      <t>A) Annual Calculation (</t>
    </r>
    <r>
      <rPr>
        <b/>
        <i/>
        <sz val="10"/>
        <color theme="1"/>
        <rFont val="Calibri"/>
        <family val="2"/>
        <scheme val="minor"/>
      </rPr>
      <t>(Step 1 and Step 2 Total)- Step 3 - Step 4 - Step 5)</t>
    </r>
  </si>
  <si>
    <t>Paycheck Protection Program Loan Calculator for 2nd Draw Requests-Farmers and Ranchers</t>
  </si>
  <si>
    <t>Paycheck Protection Program Loan Calculator For 2nd Draw requests</t>
  </si>
  <si>
    <t>Paycheck Protection Program Loan Calculator-For 2nd Draw Requests-Food Service and Accommodations</t>
  </si>
  <si>
    <t>Total Qualified Loan Amount (rounded down to the nearest $100).  Maximum Loan Amount is $2,000,000</t>
  </si>
  <si>
    <t>Total Qualified Loan Amount (rounded down to the nearest $100).  Maximum  Loan Amount is $2,000,000</t>
  </si>
  <si>
    <t>Calculated for you.  The Maximum loan amount allowed is $2 million</t>
  </si>
  <si>
    <t>Calculated for you.  The maximum loan amount allowed is $2 million.</t>
  </si>
  <si>
    <t>This worksheet is provided to Borrower to facilitate and expedite the processing of Borrower’s loan application. This is not an official SBA form, and Borrower must submit the relevant payroll tax filings, e.g., IRS Form 941, Employers Federal Quarterly Tax Return, and Borrower’s respective state unemployment tax returns that overlap with applicable periods, as well as any other information Borrower is required to provide in accordance with the PPP rules and the SBA’s loan application.  Borrower is solely responsible for calculating its payroll costs and for providing true and correct information to Lender. Lender is not acting as Borrower’s advisor in determining whether Borrower is eligible for a PPP loan or the eligible amount of such loan, whether the calculations in this worksheet or Borrower’s loan application are correct, whether the information Borrower provides is correct or complete, or otherwise. All of the foregoing is Borrower’s sole responsibility. Lender and the SBA are relying on Borrower to determine whether Borrower is eligible for a PPP loan and whether the calculations and information provided by Borrower are accurate and complete. While Lender has automated or linked certain calculations in the worksheet, Borrower is solely responsible for its use of the worksheet, and Lender shall not have any liability to Borrower for any errors resulting from Borrower’s use of the worksheet. While the headings and columns and structure of this worksheet are based on the applicable PPP regulations as they exist as of January 15, 2021, such headings, columns and structure are provided for convenience and informational purposes only. Borrower is solely responsible for its use of the worksheet and ensuring that it complies with the PPP rules and regulations and the loan application. Lender shall have no liability to Borrower for its use of or reliance on this worksheet in any respect.</t>
  </si>
  <si>
    <t>To be eligible for a Second Draw PPP Loan the borrower must have experienced a revenue reduction of 25% or greater in any one quarter in 2020 as compared to the corresponding quarter in 2019.  For a borrower that was in business for all four quarters of 2019, the comparison may be for all four quarters.  Quarterly financial Statements must be provided to prove the quarter to quarter revenue reduction.  Annual tax returns must be provided to prove the annual comparison</t>
  </si>
  <si>
    <t>For entities not in business during the first and second quarters of 2019 but in operation during the third and fourth quarters of 2019, Applicants must demonstrate that gross receipts in any quarter of 2020 were at least 25% lower than either the third or fourth quarters of 2019.</t>
  </si>
  <si>
    <t>For entities not in business during the first, second, and third quarters of 2019 but in operation during the fourth quarter of 2019, Applicants must demonstrate that gross receipts in any quarter of 2020 were at least 25% lower than the fourth quarter of 2019.</t>
  </si>
  <si>
    <t>For entities not in business during 2019 but in operation on February 15, 2020, Applicants must demonstrate that gross receipts in the second, third, or fourth quarter of 2020 were at least 25% lower than the first quarter of 2020.</t>
  </si>
  <si>
    <t xml:space="preserve">Partnership:        2019 or 2020 Schedule K-1 (IRS Form 1065) Box 14a, less appropriate Deductions </t>
  </si>
  <si>
    <t xml:space="preserve">Net Earnings from  self-employment of individual US based general partners that are subject to self employment tax computed from Box 14-a (reduced by any section 179 expense deduction claimed, unreimbursed partnership expenses claimed, and depletion claimed on oil and gas properties) multiplied by 0.9235).  </t>
  </si>
  <si>
    <t>Step 4-Reduction in Calculation for Persons Living Outside the US</t>
  </si>
  <si>
    <t xml:space="preserve">From Schedule F Find the total of lines 15, 22, and23 and enter here) </t>
  </si>
  <si>
    <t xml:space="preserve"> If Employees:  Enter the difference in amounts of line 9 and the  sum of lines 15,22,23,37 (maximum amount of $100,000</t>
  </si>
  <si>
    <t xml:space="preserve"> If Employees:  Enter the difference in amounts of line 9 and the sum of lines 15,22,23,37 (maximum amount of $100,000)</t>
  </si>
  <si>
    <t>Line 15 is Employee benefits, Line 22 is labor hired and line 23 is pension and profit sharing.  Enter here to calculate payroll.  Also provide your IRS form 943</t>
  </si>
  <si>
    <t xml:space="preserve"> This calculation takes gross Farm Income and subtracts out the labor and benefits costs from the above calculation so it is not double counted.  </t>
  </si>
  <si>
    <t>Partnership:        2019 or 2020 Schedule K-1 (IRS Form 1065) Box 14a, less appropriate deductions (See Instructions)</t>
  </si>
  <si>
    <t>a) Total compensation paid to these individuals over the 4 quarter period (from W2, K1, Schedule C, Schedule F)</t>
  </si>
  <si>
    <t>b) Total number of individuals receiving compensation in excess of $100,00</t>
  </si>
  <si>
    <r>
      <t>b) Total number of individuals receiving compensation in excess of $100,00</t>
    </r>
    <r>
      <rPr>
        <sz val="10"/>
        <color theme="1" tint="0.249977111117893"/>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</si>
</sst>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44" formatCode="_(&quot;$&quot;* #,##0.00_);_(&quot;$&quot;* \(#,##0.00\);_(&quot;$&quot;* &quot;-&quot;??_);_(@_)"/>
    <numFmt numFmtId="43" formatCode="_(* #,##0.00_);_(* \(#,##0.00\);_(* &quot;-&quot;??_);_(@_)"/>
    <numFmt numFmtId="164" formatCode="_(&quot;$&quot;* #,##0_);_(&quot;$&quot;* \(#,##0\);_(&quot;$&quot;* &quot;-&quot;??_);_(@_)"/>
  </numFmts>
  <fonts count="24" x14ac:knownFonts="1">
    <font>
      <sz val="11"/>
      <color theme="1"/>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b/>
      <i/>
      <sz val="11"/>
      <color theme="1"/>
      <name val="Calibri"/>
      <family val="2"/>
      <scheme val="minor"/>
    </font>
    <font>
      <sz val="10"/>
      <color theme="1"/>
      <name val="Calibri"/>
      <family val="2"/>
      <scheme val="minor"/>
    </font>
    <font>
      <b/>
      <sz val="10"/>
      <color theme="1"/>
      <name val="Calibri"/>
      <family val="2"/>
      <scheme val="minor"/>
    </font>
    <font>
      <b/>
      <i/>
      <sz val="10"/>
      <color theme="1"/>
      <name val="Calibri"/>
      <family val="2"/>
      <scheme val="minor"/>
    </font>
    <font>
      <sz val="10"/>
      <color theme="1" tint="0.249977111117893"/>
      <name val="Calibri"/>
      <family val="2"/>
      <scheme val="minor"/>
    </font>
    <font>
      <sz val="9"/>
      <color theme="1" tint="0.249977111117893"/>
      <name val="Calibri"/>
      <family val="2"/>
      <scheme val="minor"/>
    </font>
    <font>
      <i/>
      <sz val="10"/>
      <color theme="1" tint="0.249977111117893"/>
      <name val="Calibri"/>
      <family val="2"/>
      <scheme val="minor"/>
    </font>
    <font>
      <i/>
      <sz val="10"/>
      <color theme="1"/>
      <name val="Calibri"/>
      <family val="2"/>
      <scheme val="minor"/>
    </font>
    <font>
      <i/>
      <sz val="9"/>
      <color rgb="FFFF0000"/>
      <name val="Calibri"/>
      <family val="2"/>
      <scheme val="minor"/>
    </font>
    <font>
      <sz val="10"/>
      <color theme="2" tint="-0.749992370372631"/>
      <name val="Calibri"/>
      <family val="2"/>
      <scheme val="minor"/>
    </font>
    <font>
      <sz val="8"/>
      <color rgb="FF000000"/>
      <name val="Segoe UI"/>
      <family val="2"/>
    </font>
    <font>
      <sz val="11"/>
      <color theme="1"/>
      <name val="Calibri"/>
      <family val="2"/>
      <scheme val="minor"/>
    </font>
    <font>
      <sz val="10"/>
      <name val="Calibri"/>
      <family val="2"/>
      <scheme val="minor"/>
    </font>
    <font>
      <b/>
      <i/>
      <sz val="10"/>
      <color theme="1" tint="0.249977111117893"/>
      <name val="Calibri"/>
      <family val="2"/>
      <scheme val="minor"/>
    </font>
    <font>
      <b/>
      <sz val="10"/>
      <color theme="1" tint="0.249977111117893"/>
      <name val="Calibri"/>
      <family val="2"/>
      <scheme val="minor"/>
    </font>
    <font>
      <b/>
      <sz val="11"/>
      <name val="Calibri"/>
      <family val="2"/>
      <scheme val="minor"/>
    </font>
    <font>
      <i/>
      <sz val="11"/>
      <color rgb="FFFF0000"/>
      <name val="Calibri"/>
      <family val="2"/>
      <scheme val="minor"/>
    </font>
    <font>
      <b/>
      <sz val="11"/>
      <color theme="0"/>
      <name val="Calibri"/>
      <family val="2"/>
      <scheme val="minor"/>
    </font>
    <font>
      <b/>
      <sz val="11"/>
      <color rgb="FF000000"/>
      <name val="Calibri"/>
      <family val="2"/>
      <scheme val="minor"/>
    </font>
    <font>
      <sz val="11"/>
      <color rgb="FF000000"/>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4" tint="-0.499984740745262"/>
        <bgColor indexed="64"/>
      </patternFill>
    </fill>
    <fill>
      <patternFill patternType="solid">
        <fgColor theme="8" tint="-0.499984740745262"/>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theme="4"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bottom style="medium">
        <color indexed="64"/>
      </bottom>
      <diagonal/>
    </border>
  </borders>
  <cellStyleXfs count="4">
    <xf numFmtId="0" fontId="0" fillId="0" borderId="0"/>
    <xf numFmtId="44" fontId="15" fillId="0" borderId="0" applyFont="0" applyFill="0" applyBorder="0" applyAlignment="0" applyProtection="0"/>
    <xf numFmtId="43" fontId="15" fillId="0" borderId="0" applyFont="0" applyFill="0" applyBorder="0" applyAlignment="0" applyProtection="0"/>
    <xf numFmtId="9" fontId="15" fillId="0" borderId="0" applyFont="0" applyFill="0" applyBorder="0" applyAlignment="0" applyProtection="0"/>
  </cellStyleXfs>
  <cellXfs count="91">
    <xf numFmtId="0" fontId="0" fillId="0" borderId="0" xfId="0"/>
    <xf numFmtId="0" fontId="0" fillId="0" borderId="0" xfId="0" applyAlignment="1">
      <alignment horizontal="right"/>
    </xf>
    <xf numFmtId="0" fontId="0" fillId="0" borderId="0" xfId="0" applyAlignment="1">
      <alignment horizontal="center" vertical="center"/>
    </xf>
    <xf numFmtId="0" fontId="5" fillId="0" borderId="1" xfId="0" applyFont="1" applyBorder="1"/>
    <xf numFmtId="0" fontId="5" fillId="0" borderId="1" xfId="0" applyFont="1" applyBorder="1" applyAlignment="1">
      <alignment horizontal="right"/>
    </xf>
    <xf numFmtId="0" fontId="5" fillId="0" borderId="1" xfId="0" applyFont="1" applyBorder="1" applyAlignment="1">
      <alignment wrapText="1"/>
    </xf>
    <xf numFmtId="0" fontId="5" fillId="0" borderId="1" xfId="0" applyFont="1" applyBorder="1" applyAlignment="1">
      <alignment horizontal="right" wrapText="1"/>
    </xf>
    <xf numFmtId="0" fontId="0" fillId="0" borderId="0" xfId="0" applyFont="1"/>
    <xf numFmtId="0" fontId="0" fillId="0" borderId="0" xfId="0" applyAlignment="1">
      <alignment horizontal="left" indent="5"/>
    </xf>
    <xf numFmtId="0" fontId="1" fillId="0" borderId="0" xfId="0" applyFont="1" applyAlignment="1">
      <alignment horizontal="center"/>
    </xf>
    <xf numFmtId="0" fontId="4" fillId="0" borderId="0" xfId="0" applyFont="1" applyAlignment="1">
      <alignment horizontal="left"/>
    </xf>
    <xf numFmtId="0" fontId="3" fillId="0" borderId="0" xfId="0" applyFont="1" applyAlignment="1">
      <alignment horizontal="left" indent="5"/>
    </xf>
    <xf numFmtId="0" fontId="0" fillId="0" borderId="0" xfId="0" applyAlignment="1">
      <alignment horizontal="left" wrapText="1" indent="7"/>
    </xf>
    <xf numFmtId="0" fontId="0" fillId="0" borderId="0" xfId="0" applyAlignment="1">
      <alignment horizontal="left" indent="7"/>
    </xf>
    <xf numFmtId="0" fontId="0" fillId="0" borderId="0" xfId="0" applyAlignment="1">
      <alignment horizontal="center" vertical="center" wrapText="1"/>
    </xf>
    <xf numFmtId="0" fontId="5" fillId="0" borderId="1" xfId="0" applyFont="1" applyBorder="1" applyAlignment="1">
      <alignment horizontal="left" vertical="top" wrapText="1"/>
    </xf>
    <xf numFmtId="0" fontId="2" fillId="4" borderId="0" xfId="0" applyFont="1" applyFill="1" applyAlignment="1">
      <alignment horizontal="center"/>
    </xf>
    <xf numFmtId="0" fontId="0" fillId="0" borderId="0" xfId="0" applyAlignment="1">
      <alignment wrapText="1"/>
    </xf>
    <xf numFmtId="0" fontId="0" fillId="0" borderId="0" xfId="0" applyProtection="1">
      <protection locked="0"/>
    </xf>
    <xf numFmtId="0" fontId="6" fillId="2" borderId="1" xfId="0" applyFont="1" applyFill="1" applyBorder="1" applyAlignment="1" applyProtection="1">
      <alignment horizontal="center" vertical="center"/>
      <protection locked="0"/>
    </xf>
    <xf numFmtId="0" fontId="6" fillId="2" borderId="1" xfId="0" applyFont="1" applyFill="1" applyBorder="1" applyAlignment="1" applyProtection="1">
      <alignment horizontal="center"/>
      <protection locked="0"/>
    </xf>
    <xf numFmtId="0" fontId="5" fillId="0" borderId="1" xfId="0" applyFont="1" applyBorder="1" applyAlignment="1" applyProtection="1">
      <alignment wrapText="1"/>
      <protection locked="0"/>
    </xf>
    <xf numFmtId="6" fontId="5" fillId="7" borderId="1" xfId="0" applyNumberFormat="1" applyFont="1" applyFill="1" applyBorder="1" applyProtection="1">
      <protection locked="0"/>
    </xf>
    <xf numFmtId="0" fontId="5" fillId="0" borderId="1" xfId="0" applyFont="1" applyBorder="1" applyProtection="1">
      <protection locked="0"/>
    </xf>
    <xf numFmtId="0" fontId="5" fillId="2" borderId="1" xfId="0" applyFont="1" applyFill="1" applyBorder="1" applyProtection="1">
      <protection locked="0"/>
    </xf>
    <xf numFmtId="6" fontId="5" fillId="7" borderId="6" xfId="0" applyNumberFormat="1" applyFont="1" applyFill="1" applyBorder="1" applyProtection="1">
      <protection locked="0"/>
    </xf>
    <xf numFmtId="0" fontId="6" fillId="2" borderId="1"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protection locked="0"/>
    </xf>
    <xf numFmtId="0" fontId="6" fillId="2" borderId="7" xfId="0" applyFont="1" applyFill="1" applyBorder="1" applyAlignment="1" applyProtection="1">
      <alignment horizontal="center"/>
      <protection locked="0"/>
    </xf>
    <xf numFmtId="0" fontId="5" fillId="0" borderId="6" xfId="0" applyFont="1" applyBorder="1" applyProtection="1">
      <protection locked="0"/>
    </xf>
    <xf numFmtId="0" fontId="5" fillId="2" borderId="6" xfId="0" applyFont="1" applyFill="1" applyBorder="1" applyProtection="1">
      <protection locked="0"/>
    </xf>
    <xf numFmtId="0" fontId="5" fillId="0" borderId="1" xfId="0" applyFont="1" applyBorder="1" applyAlignment="1" applyProtection="1">
      <alignment horizontal="center"/>
      <protection locked="0"/>
    </xf>
    <xf numFmtId="6" fontId="16" fillId="8" borderId="1" xfId="0" applyNumberFormat="1" applyFont="1" applyFill="1" applyBorder="1" applyProtection="1"/>
    <xf numFmtId="6" fontId="5" fillId="8" borderId="1" xfId="0" applyNumberFormat="1" applyFont="1" applyFill="1" applyBorder="1" applyProtection="1"/>
    <xf numFmtId="6" fontId="5" fillId="8" borderId="6" xfId="0" applyNumberFormat="1" applyFont="1" applyFill="1" applyBorder="1" applyProtection="1"/>
    <xf numFmtId="43" fontId="5" fillId="7" borderId="1" xfId="2" applyFont="1" applyFill="1" applyBorder="1" applyProtection="1">
      <protection locked="0"/>
    </xf>
    <xf numFmtId="43" fontId="5" fillId="8" borderId="1" xfId="2" applyFont="1" applyFill="1" applyBorder="1" applyProtection="1"/>
    <xf numFmtId="0" fontId="6" fillId="0" borderId="5" xfId="0" applyFont="1" applyBorder="1" applyAlignment="1" applyProtection="1">
      <alignment horizontal="right" wrapText="1"/>
      <protection locked="0"/>
    </xf>
    <xf numFmtId="6" fontId="6" fillId="0" borderId="8" xfId="1" applyNumberFormat="1" applyFont="1" applyBorder="1" applyProtection="1"/>
    <xf numFmtId="0" fontId="6" fillId="0" borderId="5" xfId="0" applyFont="1" applyBorder="1" applyAlignment="1" applyProtection="1">
      <alignment horizontal="right"/>
      <protection locked="0"/>
    </xf>
    <xf numFmtId="6" fontId="6" fillId="7" borderId="8" xfId="0" applyNumberFormat="1" applyFont="1" applyFill="1" applyBorder="1" applyProtection="1">
      <protection locked="0"/>
    </xf>
    <xf numFmtId="6" fontId="6" fillId="8" borderId="9" xfId="0" applyNumberFormat="1" applyFont="1" applyFill="1" applyBorder="1" applyProtection="1"/>
    <xf numFmtId="0" fontId="6" fillId="0" borderId="5" xfId="0" applyFont="1" applyBorder="1" applyAlignment="1" applyProtection="1">
      <alignment wrapText="1"/>
      <protection locked="0"/>
    </xf>
    <xf numFmtId="164" fontId="5" fillId="0" borderId="1" xfId="1" applyNumberFormat="1" applyFont="1" applyBorder="1" applyProtection="1"/>
    <xf numFmtId="164" fontId="6" fillId="8" borderId="9" xfId="0" applyNumberFormat="1" applyFont="1" applyFill="1" applyBorder="1" applyProtection="1"/>
    <xf numFmtId="164" fontId="6" fillId="0" borderId="9" xfId="1" applyNumberFormat="1" applyFont="1" applyBorder="1" applyProtection="1"/>
    <xf numFmtId="164" fontId="5" fillId="0" borderId="1" xfId="0" applyNumberFormat="1" applyFont="1" applyBorder="1" applyProtection="1"/>
    <xf numFmtId="164" fontId="5" fillId="2" borderId="1" xfId="0" applyNumberFormat="1" applyFont="1" applyFill="1" applyBorder="1" applyProtection="1"/>
    <xf numFmtId="0" fontId="11" fillId="2" borderId="1" xfId="0" applyFont="1" applyFill="1" applyBorder="1" applyAlignment="1" applyProtection="1">
      <alignment horizontal="center"/>
      <protection locked="0"/>
    </xf>
    <xf numFmtId="0" fontId="6" fillId="0" borderId="1" xfId="0" applyFont="1" applyBorder="1" applyAlignment="1" applyProtection="1">
      <alignment horizontal="right"/>
      <protection locked="0"/>
    </xf>
    <xf numFmtId="164" fontId="6" fillId="6" borderId="1" xfId="0" applyNumberFormat="1" applyFont="1" applyFill="1" applyBorder="1" applyProtection="1"/>
    <xf numFmtId="0" fontId="2" fillId="0" borderId="0" xfId="0" applyFont="1" applyFill="1" applyAlignment="1">
      <alignment horizontal="center"/>
    </xf>
    <xf numFmtId="0" fontId="0" fillId="9" borderId="0" xfId="0" applyFill="1"/>
    <xf numFmtId="0" fontId="1" fillId="9" borderId="0" xfId="0" applyFont="1" applyFill="1" applyAlignment="1">
      <alignment horizontal="center"/>
    </xf>
    <xf numFmtId="0" fontId="1" fillId="5" borderId="0" xfId="0" applyFont="1" applyFill="1" applyAlignment="1">
      <alignment horizontal="center"/>
    </xf>
    <xf numFmtId="0" fontId="19" fillId="5" borderId="0" xfId="0" applyFont="1" applyFill="1" applyAlignment="1">
      <alignment horizontal="center"/>
    </xf>
    <xf numFmtId="44" fontId="0" fillId="0" borderId="0" xfId="0" applyNumberFormat="1" applyProtection="1">
      <protection locked="0"/>
    </xf>
    <xf numFmtId="6" fontId="5" fillId="0" borderId="6" xfId="0" applyNumberFormat="1" applyFont="1" applyFill="1" applyBorder="1" applyProtection="1"/>
    <xf numFmtId="0" fontId="6" fillId="5" borderId="1" xfId="0" applyFont="1" applyFill="1" applyBorder="1" applyAlignment="1" applyProtection="1">
      <alignment horizontal="center"/>
      <protection locked="0"/>
    </xf>
    <xf numFmtId="0" fontId="5" fillId="0" borderId="5" xfId="0" applyFont="1" applyBorder="1" applyProtection="1">
      <protection locked="0"/>
    </xf>
    <xf numFmtId="6" fontId="5" fillId="7" borderId="10" xfId="0" applyNumberFormat="1" applyFont="1" applyFill="1" applyBorder="1" applyProtection="1">
      <protection locked="0"/>
    </xf>
    <xf numFmtId="0" fontId="7" fillId="5" borderId="1" xfId="0" applyFont="1" applyFill="1" applyBorder="1" applyAlignment="1">
      <alignment horizontal="center"/>
    </xf>
    <xf numFmtId="0" fontId="1" fillId="10" borderId="0" xfId="0" applyFont="1" applyFill="1" applyAlignment="1">
      <alignment horizontal="center"/>
    </xf>
    <xf numFmtId="0" fontId="5" fillId="0" borderId="1" xfId="0" applyFont="1" applyFill="1" applyBorder="1" applyAlignment="1" applyProtection="1">
      <alignment horizontal="left" vertical="top" wrapText="1"/>
      <protection locked="0"/>
    </xf>
    <xf numFmtId="0" fontId="5" fillId="0" borderId="6" xfId="0" applyFont="1" applyFill="1" applyBorder="1" applyProtection="1">
      <protection locked="0"/>
    </xf>
    <xf numFmtId="0" fontId="6" fillId="0" borderId="5" xfId="0" applyFont="1" applyFill="1" applyBorder="1" applyAlignment="1" applyProtection="1">
      <alignment wrapText="1"/>
      <protection locked="0"/>
    </xf>
    <xf numFmtId="6" fontId="6" fillId="0" borderId="9" xfId="0" applyNumberFormat="1" applyFont="1" applyFill="1" applyBorder="1" applyProtection="1"/>
    <xf numFmtId="0" fontId="5" fillId="0" borderId="5" xfId="0" applyFont="1" applyFill="1" applyBorder="1" applyProtection="1">
      <protection locked="0"/>
    </xf>
    <xf numFmtId="0" fontId="0" fillId="0" borderId="0" xfId="0" applyFill="1" applyAlignment="1">
      <alignment wrapText="1"/>
    </xf>
    <xf numFmtId="0" fontId="0" fillId="0" borderId="0" xfId="0" applyFill="1"/>
    <xf numFmtId="0" fontId="20" fillId="0" borderId="0" xfId="0" applyFont="1"/>
    <xf numFmtId="0" fontId="20" fillId="0" borderId="0" xfId="0" applyFont="1" applyAlignment="1">
      <alignment wrapText="1"/>
    </xf>
    <xf numFmtId="0" fontId="1" fillId="5" borderId="0" xfId="0" applyFont="1" applyFill="1" applyAlignment="1" applyProtection="1">
      <alignment horizontal="center"/>
      <protection locked="0"/>
    </xf>
    <xf numFmtId="0" fontId="12" fillId="0" borderId="0" xfId="0" applyFont="1" applyBorder="1" applyAlignment="1" applyProtection="1">
      <alignment vertical="top" wrapText="1"/>
      <protection locked="0"/>
    </xf>
    <xf numFmtId="0" fontId="12" fillId="0" borderId="0" xfId="0" applyFont="1" applyBorder="1" applyAlignment="1" applyProtection="1">
      <alignment vertical="top"/>
      <protection locked="0"/>
    </xf>
    <xf numFmtId="164" fontId="6" fillId="8" borderId="11" xfId="0" applyNumberFormat="1" applyFont="1" applyFill="1" applyBorder="1" applyProtection="1"/>
    <xf numFmtId="6" fontId="5" fillId="0" borderId="1" xfId="0" applyNumberFormat="1" applyFont="1" applyFill="1" applyBorder="1" applyProtection="1">
      <protection locked="0"/>
    </xf>
    <xf numFmtId="6" fontId="5" fillId="0" borderId="1" xfId="0" applyNumberFormat="1" applyFont="1" applyFill="1" applyBorder="1" applyProtection="1"/>
    <xf numFmtId="164" fontId="0" fillId="11" borderId="7" xfId="1" applyNumberFormat="1" applyFont="1" applyFill="1" applyBorder="1" applyProtection="1">
      <protection locked="0"/>
    </xf>
    <xf numFmtId="164" fontId="0" fillId="11" borderId="1" xfId="1" applyNumberFormat="1" applyFont="1" applyFill="1" applyBorder="1" applyProtection="1">
      <protection locked="0"/>
    </xf>
    <xf numFmtId="6" fontId="6" fillId="11" borderId="8" xfId="0" applyNumberFormat="1" applyFont="1" applyFill="1" applyBorder="1" applyProtection="1">
      <protection locked="0"/>
    </xf>
    <xf numFmtId="0" fontId="23" fillId="0" borderId="0" xfId="0" applyFont="1" applyAlignment="1">
      <alignment vertical="center"/>
    </xf>
    <xf numFmtId="0" fontId="22" fillId="0" borderId="0" xfId="0" applyFont="1" applyAlignment="1">
      <alignment vertical="center" wrapText="1"/>
    </xf>
    <xf numFmtId="0" fontId="23" fillId="0" borderId="0" xfId="0" applyFont="1" applyAlignment="1">
      <alignment vertical="center" wrapText="1"/>
    </xf>
    <xf numFmtId="0" fontId="8" fillId="0" borderId="1" xfId="0" applyFont="1" applyBorder="1" applyAlignment="1" applyProtection="1">
      <alignment wrapText="1"/>
      <protection locked="0"/>
    </xf>
    <xf numFmtId="0" fontId="8" fillId="0" borderId="1" xfId="0" applyFont="1" applyFill="1" applyBorder="1" applyAlignment="1" applyProtection="1">
      <alignment wrapText="1"/>
      <protection locked="0"/>
    </xf>
    <xf numFmtId="10" fontId="0" fillId="0" borderId="1" xfId="3" applyNumberFormat="1" applyFont="1" applyBorder="1" applyProtection="1"/>
    <xf numFmtId="0" fontId="12" fillId="0" borderId="2" xfId="0" applyFont="1" applyBorder="1" applyAlignment="1" applyProtection="1">
      <alignment vertical="top" wrapText="1"/>
      <protection locked="0"/>
    </xf>
    <xf numFmtId="0" fontId="21" fillId="3" borderId="3" xfId="0" applyFont="1" applyFill="1" applyBorder="1" applyAlignment="1" applyProtection="1">
      <alignment horizontal="center"/>
      <protection locked="0"/>
    </xf>
    <xf numFmtId="0" fontId="21" fillId="3" borderId="4" xfId="0" applyFont="1" applyFill="1" applyBorder="1" applyAlignment="1" applyProtection="1">
      <alignment horizontal="center"/>
      <protection locked="0"/>
    </xf>
    <xf numFmtId="0" fontId="12" fillId="0" borderId="2" xfId="0" applyFont="1" applyBorder="1" applyAlignment="1" applyProtection="1">
      <alignment vertical="top"/>
      <protection locked="0"/>
    </xf>
  </cellXfs>
  <cellStyles count="4">
    <cellStyle name="Comma" xfId="2" builtinId="3"/>
    <cellStyle name="Currency" xfId="1"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127000</xdr:colOff>
          <xdr:row>13</xdr:row>
          <xdr:rowOff>12700</xdr:rowOff>
        </xdr:from>
        <xdr:to>
          <xdr:col>1</xdr:col>
          <xdr:colOff>533400</xdr:colOff>
          <xdr:row>13</xdr:row>
          <xdr:rowOff>317500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571500</xdr:colOff>
          <xdr:row>13</xdr:row>
          <xdr:rowOff>0</xdr:rowOff>
        </xdr:from>
        <xdr:to>
          <xdr:col>1</xdr:col>
          <xdr:colOff>1022350</xdr:colOff>
          <xdr:row>13</xdr:row>
          <xdr:rowOff>304800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679450</xdr:colOff>
          <xdr:row>18</xdr:row>
          <xdr:rowOff>146050</xdr:rowOff>
        </xdr:from>
        <xdr:to>
          <xdr:col>2</xdr:col>
          <xdr:colOff>0</xdr:colOff>
          <xdr:row>20</xdr:row>
          <xdr:rowOff>114300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146050</xdr:colOff>
          <xdr:row>18</xdr:row>
          <xdr:rowOff>146050</xdr:rowOff>
        </xdr:from>
        <xdr:to>
          <xdr:col>1</xdr:col>
          <xdr:colOff>546100</xdr:colOff>
          <xdr:row>20</xdr:row>
          <xdr:rowOff>114300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22</xdr:row>
          <xdr:rowOff>12700</xdr:rowOff>
        </xdr:from>
        <xdr:to>
          <xdr:col>1</xdr:col>
          <xdr:colOff>609600</xdr:colOff>
          <xdr:row>23</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647700</xdr:colOff>
          <xdr:row>22</xdr:row>
          <xdr:rowOff>76200</xdr:rowOff>
        </xdr:from>
        <xdr:to>
          <xdr:col>2</xdr:col>
          <xdr:colOff>0</xdr:colOff>
          <xdr:row>23</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127000</xdr:colOff>
          <xdr:row>13</xdr:row>
          <xdr:rowOff>12700</xdr:rowOff>
        </xdr:from>
        <xdr:to>
          <xdr:col>1</xdr:col>
          <xdr:colOff>533400</xdr:colOff>
          <xdr:row>13</xdr:row>
          <xdr:rowOff>317500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571500</xdr:colOff>
          <xdr:row>13</xdr:row>
          <xdr:rowOff>0</xdr:rowOff>
        </xdr:from>
        <xdr:to>
          <xdr:col>1</xdr:col>
          <xdr:colOff>1022350</xdr:colOff>
          <xdr:row>13</xdr:row>
          <xdr:rowOff>304800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679450</xdr:colOff>
          <xdr:row>18</xdr:row>
          <xdr:rowOff>146050</xdr:rowOff>
        </xdr:from>
        <xdr:to>
          <xdr:col>2</xdr:col>
          <xdr:colOff>0</xdr:colOff>
          <xdr:row>20</xdr:row>
          <xdr:rowOff>184150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146050</xdr:colOff>
          <xdr:row>18</xdr:row>
          <xdr:rowOff>146050</xdr:rowOff>
        </xdr:from>
        <xdr:to>
          <xdr:col>1</xdr:col>
          <xdr:colOff>546100</xdr:colOff>
          <xdr:row>20</xdr:row>
          <xdr:rowOff>184150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22</xdr:row>
          <xdr:rowOff>12700</xdr:rowOff>
        </xdr:from>
        <xdr:to>
          <xdr:col>1</xdr:col>
          <xdr:colOff>609600</xdr:colOff>
          <xdr:row>23</xdr:row>
          <xdr:rowOff>114300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647700</xdr:colOff>
          <xdr:row>22</xdr:row>
          <xdr:rowOff>76200</xdr:rowOff>
        </xdr:from>
        <xdr:to>
          <xdr:col>2</xdr:col>
          <xdr:colOff>0</xdr:colOff>
          <xdr:row>23</xdr:row>
          <xdr:rowOff>114300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127000</xdr:colOff>
          <xdr:row>13</xdr:row>
          <xdr:rowOff>12700</xdr:rowOff>
        </xdr:from>
        <xdr:to>
          <xdr:col>1</xdr:col>
          <xdr:colOff>533400</xdr:colOff>
          <xdr:row>13</xdr:row>
          <xdr:rowOff>317500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3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571500</xdr:colOff>
          <xdr:row>13</xdr:row>
          <xdr:rowOff>0</xdr:rowOff>
        </xdr:from>
        <xdr:to>
          <xdr:col>1</xdr:col>
          <xdr:colOff>1022350</xdr:colOff>
          <xdr:row>13</xdr:row>
          <xdr:rowOff>304800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3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679450</xdr:colOff>
          <xdr:row>18</xdr:row>
          <xdr:rowOff>146050</xdr:rowOff>
        </xdr:from>
        <xdr:to>
          <xdr:col>2</xdr:col>
          <xdr:colOff>0</xdr:colOff>
          <xdr:row>20</xdr:row>
          <xdr:rowOff>114300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3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146050</xdr:colOff>
          <xdr:row>18</xdr:row>
          <xdr:rowOff>146050</xdr:rowOff>
        </xdr:from>
        <xdr:to>
          <xdr:col>1</xdr:col>
          <xdr:colOff>546100</xdr:colOff>
          <xdr:row>20</xdr:row>
          <xdr:rowOff>114300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3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22</xdr:row>
          <xdr:rowOff>12700</xdr:rowOff>
        </xdr:from>
        <xdr:to>
          <xdr:col>1</xdr:col>
          <xdr:colOff>609600</xdr:colOff>
          <xdr:row>23</xdr:row>
          <xdr:rowOff>69850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3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647700</xdr:colOff>
          <xdr:row>22</xdr:row>
          <xdr:rowOff>76200</xdr:rowOff>
        </xdr:from>
        <xdr:to>
          <xdr:col>2</xdr:col>
          <xdr:colOff>0</xdr:colOff>
          <xdr:row>23</xdr:row>
          <xdr:rowOff>69850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3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3.vml"/><Relationship Id="rId7" Type="http://schemas.openxmlformats.org/officeDocument/2006/relationships/ctrlProp" Target="../ctrlProps/ctrlProp16.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C41"/>
  <sheetViews>
    <sheetView showGridLines="0" tabSelected="1" workbookViewId="0">
      <selection sqref="A1:C1"/>
    </sheetView>
  </sheetViews>
  <sheetFormatPr defaultColWidth="9.1796875" defaultRowHeight="14.5" x14ac:dyDescent="0.35"/>
  <cols>
    <col min="1" max="1" width="94.1796875" style="18" bestFit="1" customWidth="1"/>
    <col min="2" max="2" width="15.54296875" style="18" customWidth="1"/>
    <col min="3" max="3" width="14.453125" style="18" customWidth="1"/>
    <col min="4" max="16384" width="9.1796875" style="18"/>
  </cols>
  <sheetData>
    <row r="1" spans="1:3" x14ac:dyDescent="0.35">
      <c r="A1" s="88" t="s">
        <v>109</v>
      </c>
      <c r="B1" s="89"/>
      <c r="C1" s="89"/>
    </row>
    <row r="2" spans="1:3" x14ac:dyDescent="0.35">
      <c r="A2" s="19" t="s">
        <v>53</v>
      </c>
      <c r="B2" s="20" t="s">
        <v>37</v>
      </c>
      <c r="C2" s="20" t="s">
        <v>38</v>
      </c>
    </row>
    <row r="3" spans="1:3" x14ac:dyDescent="0.35">
      <c r="A3" s="21" t="s">
        <v>82</v>
      </c>
      <c r="B3" s="22" t="s">
        <v>79</v>
      </c>
      <c r="C3" s="32" t="e">
        <f>B3/12</f>
        <v>#VALUE!</v>
      </c>
    </row>
    <row r="4" spans="1:3" x14ac:dyDescent="0.35">
      <c r="A4" s="21" t="s">
        <v>51</v>
      </c>
      <c r="B4" s="22"/>
      <c r="C4" s="32">
        <f t="shared" ref="C4:C26" si="0">B4/12</f>
        <v>0</v>
      </c>
    </row>
    <row r="5" spans="1:3" x14ac:dyDescent="0.35">
      <c r="A5" s="21" t="s">
        <v>52</v>
      </c>
      <c r="B5" s="22" t="s">
        <v>79</v>
      </c>
      <c r="C5" s="32" t="e">
        <f t="shared" si="0"/>
        <v>#VALUE!</v>
      </c>
    </row>
    <row r="6" spans="1:3" x14ac:dyDescent="0.35">
      <c r="A6" s="21" t="s">
        <v>42</v>
      </c>
      <c r="B6" s="22" t="s">
        <v>79</v>
      </c>
      <c r="C6" s="32" t="e">
        <f t="shared" si="0"/>
        <v>#VALUE!</v>
      </c>
    </row>
    <row r="7" spans="1:3" x14ac:dyDescent="0.35">
      <c r="A7" s="21" t="s">
        <v>28</v>
      </c>
      <c r="B7" s="43">
        <f>SUM(B3:B6)</f>
        <v>0</v>
      </c>
      <c r="C7" s="43">
        <f t="shared" si="0"/>
        <v>0</v>
      </c>
    </row>
    <row r="8" spans="1:3" x14ac:dyDescent="0.35">
      <c r="A8" s="58" t="s">
        <v>54</v>
      </c>
      <c r="B8" s="24"/>
      <c r="C8" s="24"/>
    </row>
    <row r="9" spans="1:3" x14ac:dyDescent="0.35">
      <c r="A9" s="23" t="s">
        <v>91</v>
      </c>
      <c r="B9" s="25"/>
      <c r="C9" s="34">
        <f>B9/12</f>
        <v>0</v>
      </c>
    </row>
    <row r="10" spans="1:3" x14ac:dyDescent="0.35">
      <c r="A10" s="59" t="s">
        <v>128</v>
      </c>
      <c r="B10" s="22"/>
      <c r="C10" s="34">
        <f t="shared" ref="C10:C11" si="1">B10/12</f>
        <v>0</v>
      </c>
    </row>
    <row r="11" spans="1:3" ht="15" thickBot="1" x14ac:dyDescent="0.4">
      <c r="A11" s="59" t="s">
        <v>29</v>
      </c>
      <c r="B11" s="77">
        <f>SUM(B9:B10)</f>
        <v>0</v>
      </c>
      <c r="C11" s="34">
        <f t="shared" si="1"/>
        <v>0</v>
      </c>
    </row>
    <row r="12" spans="1:3" ht="15" thickBot="1" x14ac:dyDescent="0.4">
      <c r="A12" s="39" t="s">
        <v>69</v>
      </c>
      <c r="B12" s="75">
        <f>B7+B11</f>
        <v>0</v>
      </c>
      <c r="C12" s="44">
        <f>B12/12</f>
        <v>0</v>
      </c>
    </row>
    <row r="13" spans="1:3" ht="55" customHeight="1" x14ac:dyDescent="0.35">
      <c r="A13" s="26" t="s">
        <v>55</v>
      </c>
      <c r="B13" s="27" t="s">
        <v>37</v>
      </c>
      <c r="C13" s="27" t="s">
        <v>38</v>
      </c>
    </row>
    <row r="14" spans="1:3" ht="26.5" x14ac:dyDescent="0.35">
      <c r="A14" s="21" t="s">
        <v>57</v>
      </c>
      <c r="B14" s="23"/>
      <c r="C14" s="24"/>
    </row>
    <row r="15" spans="1:3" x14ac:dyDescent="0.35">
      <c r="A15" s="21" t="s">
        <v>129</v>
      </c>
      <c r="B15" s="22"/>
      <c r="C15" s="33">
        <f t="shared" si="0"/>
        <v>0</v>
      </c>
    </row>
    <row r="16" spans="1:3" x14ac:dyDescent="0.35">
      <c r="A16" s="21" t="s">
        <v>131</v>
      </c>
      <c r="B16" s="35"/>
      <c r="C16" s="36">
        <f>B16</f>
        <v>0</v>
      </c>
    </row>
    <row r="17" spans="1:3" ht="15" thickBot="1" x14ac:dyDescent="0.4">
      <c r="A17" s="23" t="s">
        <v>1</v>
      </c>
      <c r="B17" s="57">
        <f>B16*100000</f>
        <v>0</v>
      </c>
      <c r="C17" s="34">
        <f t="shared" si="0"/>
        <v>0</v>
      </c>
    </row>
    <row r="18" spans="1:3" ht="40" thickBot="1" x14ac:dyDescent="0.4">
      <c r="A18" s="37" t="s">
        <v>106</v>
      </c>
      <c r="B18" s="38">
        <f>B15-B17</f>
        <v>0</v>
      </c>
      <c r="C18" s="45">
        <f t="shared" si="0"/>
        <v>0</v>
      </c>
    </row>
    <row r="19" spans="1:3" x14ac:dyDescent="0.35">
      <c r="A19" s="19" t="s">
        <v>2</v>
      </c>
      <c r="B19" s="28" t="s">
        <v>37</v>
      </c>
      <c r="C19" s="28" t="s">
        <v>38</v>
      </c>
    </row>
    <row r="20" spans="1:3" ht="22.5" customHeight="1" thickBot="1" x14ac:dyDescent="0.4">
      <c r="A20" s="21" t="s">
        <v>3</v>
      </c>
      <c r="B20" s="29"/>
      <c r="C20" s="30"/>
    </row>
    <row r="21" spans="1:3" ht="27" thickBot="1" x14ac:dyDescent="0.4">
      <c r="A21" s="42" t="s">
        <v>92</v>
      </c>
      <c r="B21" s="40"/>
      <c r="C21" s="41">
        <f t="shared" si="0"/>
        <v>0</v>
      </c>
    </row>
    <row r="22" spans="1:3" x14ac:dyDescent="0.35">
      <c r="A22" s="19" t="s">
        <v>41</v>
      </c>
      <c r="B22" s="28">
        <v>0</v>
      </c>
      <c r="C22" s="28" t="s">
        <v>38</v>
      </c>
    </row>
    <row r="23" spans="1:3" ht="44.15" customHeight="1" thickBot="1" x14ac:dyDescent="0.4">
      <c r="A23" s="63" t="s">
        <v>4</v>
      </c>
      <c r="B23" s="64"/>
      <c r="C23" s="64"/>
    </row>
    <row r="24" spans="1:3" ht="27" thickBot="1" x14ac:dyDescent="0.4">
      <c r="A24" s="65" t="s">
        <v>5</v>
      </c>
      <c r="B24" s="80"/>
      <c r="C24" s="66">
        <f t="shared" si="0"/>
        <v>0</v>
      </c>
    </row>
    <row r="25" spans="1:3" x14ac:dyDescent="0.35">
      <c r="A25" s="19" t="s">
        <v>56</v>
      </c>
      <c r="B25" s="28" t="s">
        <v>37</v>
      </c>
      <c r="C25" s="28" t="s">
        <v>38</v>
      </c>
    </row>
    <row r="26" spans="1:3" x14ac:dyDescent="0.35">
      <c r="A26" s="31" t="s">
        <v>107</v>
      </c>
      <c r="B26" s="46">
        <f>B12-B18-B21-B24</f>
        <v>0</v>
      </c>
      <c r="C26" s="46">
        <f t="shared" si="0"/>
        <v>0</v>
      </c>
    </row>
    <row r="27" spans="1:3" x14ac:dyDescent="0.35">
      <c r="A27" s="31" t="s">
        <v>45</v>
      </c>
      <c r="B27" s="48" t="s">
        <v>39</v>
      </c>
      <c r="C27" s="48" t="s">
        <v>40</v>
      </c>
    </row>
    <row r="28" spans="1:3" x14ac:dyDescent="0.35">
      <c r="A28" s="49" t="s">
        <v>112</v>
      </c>
      <c r="B28" s="50">
        <f>ROUNDDOWN(B26/12*2.5,-2)</f>
        <v>0</v>
      </c>
      <c r="C28" s="47">
        <f>C26*2.5</f>
        <v>0</v>
      </c>
    </row>
    <row r="29" spans="1:3" ht="24.75" customHeight="1" x14ac:dyDescent="0.35">
      <c r="A29" s="87" t="s">
        <v>73</v>
      </c>
      <c r="B29" s="87"/>
      <c r="C29" s="56"/>
    </row>
    <row r="30" spans="1:3" ht="24.75" customHeight="1" x14ac:dyDescent="0.35">
      <c r="A30" s="73"/>
      <c r="B30" s="73"/>
      <c r="C30" s="56"/>
    </row>
    <row r="31" spans="1:3" x14ac:dyDescent="0.35">
      <c r="A31" s="72" t="s">
        <v>89</v>
      </c>
    </row>
    <row r="32" spans="1:3" x14ac:dyDescent="0.35">
      <c r="A32" s="18" t="s">
        <v>74</v>
      </c>
      <c r="B32" s="79" t="s">
        <v>79</v>
      </c>
    </row>
    <row r="33" spans="1:2" x14ac:dyDescent="0.35">
      <c r="A33" s="18" t="s">
        <v>75</v>
      </c>
      <c r="B33" s="78" t="s">
        <v>79</v>
      </c>
    </row>
    <row r="34" spans="1:2" x14ac:dyDescent="0.35">
      <c r="A34" s="18" t="s">
        <v>78</v>
      </c>
      <c r="B34" s="86" t="e">
        <f>1-(B33/B32)</f>
        <v>#VALUE!</v>
      </c>
    </row>
    <row r="35" spans="1:2" x14ac:dyDescent="0.35">
      <c r="A35" s="72" t="s">
        <v>76</v>
      </c>
    </row>
    <row r="36" spans="1:2" x14ac:dyDescent="0.35">
      <c r="A36" s="18" t="s">
        <v>77</v>
      </c>
      <c r="B36" s="79" t="s">
        <v>79</v>
      </c>
    </row>
    <row r="37" spans="1:2" x14ac:dyDescent="0.35">
      <c r="A37" s="18" t="s">
        <v>80</v>
      </c>
      <c r="B37" s="78" t="s">
        <v>79</v>
      </c>
    </row>
    <row r="38" spans="1:2" x14ac:dyDescent="0.35">
      <c r="A38" s="18" t="s">
        <v>78</v>
      </c>
      <c r="B38" s="86" t="e">
        <f>1-(B37/B36)</f>
        <v>#VALUE!</v>
      </c>
    </row>
    <row r="40" spans="1:2" ht="261" x14ac:dyDescent="0.35">
      <c r="A40" s="82" t="s">
        <v>115</v>
      </c>
    </row>
    <row r="41" spans="1:2" x14ac:dyDescent="0.35">
      <c r="A41" s="83"/>
    </row>
  </sheetData>
  <sheetProtection algorithmName="SHA-512" hashValue="J95BmQkvMt1KDyhHgpnJZOks+gd5HgzaRo/0Ur+f7cenGVQYHLl++A4uF4lYyeBgfO6llE6QQebP+sC7A+TE9g==" saltValue="E9XIW1fEC8j/lRITfhb5VA==" spinCount="100000" sheet="1" objects="1" scenarios="1"/>
  <mergeCells count="2">
    <mergeCell ref="A29:B29"/>
    <mergeCell ref="A1:C1"/>
  </mergeCells>
  <pageMargins left="0.7" right="0.7" top="0.75" bottom="0.75" header="0.3" footer="0.3"/>
  <pageSetup scale="67" orientation="portrait" horizontalDpi="300"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xdr:col>
                    <xdr:colOff>127000</xdr:colOff>
                    <xdr:row>13</xdr:row>
                    <xdr:rowOff>12700</xdr:rowOff>
                  </from>
                  <to>
                    <xdr:col>1</xdr:col>
                    <xdr:colOff>533400</xdr:colOff>
                    <xdr:row>13</xdr:row>
                    <xdr:rowOff>317500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1</xdr:col>
                    <xdr:colOff>571500</xdr:colOff>
                    <xdr:row>13</xdr:row>
                    <xdr:rowOff>0</xdr:rowOff>
                  </from>
                  <to>
                    <xdr:col>1</xdr:col>
                    <xdr:colOff>1022350</xdr:colOff>
                    <xdr:row>13</xdr:row>
                    <xdr:rowOff>304800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1</xdr:col>
                    <xdr:colOff>679450</xdr:colOff>
                    <xdr:row>18</xdr:row>
                    <xdr:rowOff>146050</xdr:rowOff>
                  </from>
                  <to>
                    <xdr:col>2</xdr:col>
                    <xdr:colOff>0</xdr:colOff>
                    <xdr:row>20</xdr:row>
                    <xdr:rowOff>114300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1</xdr:col>
                    <xdr:colOff>146050</xdr:colOff>
                    <xdr:row>18</xdr:row>
                    <xdr:rowOff>146050</xdr:rowOff>
                  </from>
                  <to>
                    <xdr:col>1</xdr:col>
                    <xdr:colOff>546100</xdr:colOff>
                    <xdr:row>20</xdr:row>
                    <xdr:rowOff>114300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1</xdr:col>
                    <xdr:colOff>127000</xdr:colOff>
                    <xdr:row>22</xdr:row>
                    <xdr:rowOff>12700</xdr:rowOff>
                  </from>
                  <to>
                    <xdr:col>1</xdr:col>
                    <xdr:colOff>609600</xdr:colOff>
                    <xdr:row>23</xdr:row>
                    <xdr:rowOff>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1</xdr:col>
                    <xdr:colOff>647700</xdr:colOff>
                    <xdr:row>22</xdr:row>
                    <xdr:rowOff>76200</xdr:rowOff>
                  </from>
                  <to>
                    <xdr:col>2</xdr:col>
                    <xdr:colOff>0</xdr:colOff>
                    <xdr:row>23</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42"/>
  <sheetViews>
    <sheetView showGridLines="0" workbookViewId="0">
      <selection activeCell="A16" sqref="A16"/>
    </sheetView>
  </sheetViews>
  <sheetFormatPr defaultColWidth="9.1796875" defaultRowHeight="14.5" x14ac:dyDescent="0.35"/>
  <cols>
    <col min="1" max="1" width="92.81640625" style="18" customWidth="1"/>
    <col min="2" max="2" width="15.54296875" style="18" customWidth="1"/>
    <col min="3" max="3" width="14.453125" style="18" customWidth="1"/>
    <col min="4" max="16384" width="9.1796875" style="18"/>
  </cols>
  <sheetData>
    <row r="1" spans="1:3" x14ac:dyDescent="0.35">
      <c r="A1" s="88" t="s">
        <v>110</v>
      </c>
      <c r="B1" s="89"/>
      <c r="C1" s="89"/>
    </row>
    <row r="2" spans="1:3" x14ac:dyDescent="0.35">
      <c r="A2" s="19" t="s">
        <v>53</v>
      </c>
      <c r="B2" s="20" t="s">
        <v>37</v>
      </c>
      <c r="C2" s="20" t="s">
        <v>38</v>
      </c>
    </row>
    <row r="3" spans="1:3" x14ac:dyDescent="0.35">
      <c r="A3" s="21" t="s">
        <v>83</v>
      </c>
      <c r="B3" s="22"/>
      <c r="C3" s="32">
        <f>B3/12</f>
        <v>0</v>
      </c>
    </row>
    <row r="4" spans="1:3" x14ac:dyDescent="0.35">
      <c r="A4" s="21" t="s">
        <v>51</v>
      </c>
      <c r="B4" s="22"/>
      <c r="C4" s="32">
        <f t="shared" ref="C4:C26" si="0">B4/12</f>
        <v>0</v>
      </c>
    </row>
    <row r="5" spans="1:3" x14ac:dyDescent="0.35">
      <c r="A5" s="21" t="s">
        <v>52</v>
      </c>
      <c r="B5" s="22"/>
      <c r="C5" s="32">
        <f t="shared" si="0"/>
        <v>0</v>
      </c>
    </row>
    <row r="6" spans="1:3" x14ac:dyDescent="0.35">
      <c r="A6" s="21" t="s">
        <v>42</v>
      </c>
      <c r="B6" s="22"/>
      <c r="C6" s="32">
        <f t="shared" si="0"/>
        <v>0</v>
      </c>
    </row>
    <row r="7" spans="1:3" x14ac:dyDescent="0.35">
      <c r="A7" s="21" t="s">
        <v>28</v>
      </c>
      <c r="B7" s="43">
        <f>SUM(B3:B6)</f>
        <v>0</v>
      </c>
      <c r="C7" s="43">
        <f t="shared" si="0"/>
        <v>0</v>
      </c>
    </row>
    <row r="8" spans="1:3" x14ac:dyDescent="0.35">
      <c r="A8" s="58" t="s">
        <v>54</v>
      </c>
      <c r="B8" s="24"/>
      <c r="C8" s="24"/>
    </row>
    <row r="9" spans="1:3" x14ac:dyDescent="0.35">
      <c r="A9" s="23" t="s">
        <v>91</v>
      </c>
      <c r="B9" s="25"/>
      <c r="C9" s="34">
        <f>B9/12</f>
        <v>0</v>
      </c>
    </row>
    <row r="10" spans="1:3" x14ac:dyDescent="0.35">
      <c r="A10" s="59" t="s">
        <v>128</v>
      </c>
      <c r="B10" s="22"/>
      <c r="C10" s="34">
        <f t="shared" ref="C10:C11" si="1">B10/12</f>
        <v>0</v>
      </c>
    </row>
    <row r="11" spans="1:3" ht="15" thickBot="1" x14ac:dyDescent="0.4">
      <c r="A11" s="59" t="s">
        <v>29</v>
      </c>
      <c r="B11" s="77">
        <f>SUM(B9:B10)</f>
        <v>0</v>
      </c>
      <c r="C11" s="34">
        <f t="shared" si="1"/>
        <v>0</v>
      </c>
    </row>
    <row r="12" spans="1:3" ht="15" thickBot="1" x14ac:dyDescent="0.4">
      <c r="A12" s="39" t="s">
        <v>69</v>
      </c>
      <c r="B12" s="75">
        <f>B7+B11</f>
        <v>0</v>
      </c>
      <c r="C12" s="44">
        <f>B12/12</f>
        <v>0</v>
      </c>
    </row>
    <row r="13" spans="1:3" ht="37" x14ac:dyDescent="0.35">
      <c r="A13" s="26" t="s">
        <v>55</v>
      </c>
      <c r="B13" s="27" t="s">
        <v>37</v>
      </c>
      <c r="C13" s="27" t="s">
        <v>38</v>
      </c>
    </row>
    <row r="14" spans="1:3" ht="26.5" x14ac:dyDescent="0.35">
      <c r="A14" s="21" t="s">
        <v>57</v>
      </c>
      <c r="B14" s="23"/>
      <c r="C14" s="24"/>
    </row>
    <row r="15" spans="1:3" x14ac:dyDescent="0.35">
      <c r="A15" s="21" t="s">
        <v>129</v>
      </c>
      <c r="B15" s="22"/>
      <c r="C15" s="33">
        <f t="shared" si="0"/>
        <v>0</v>
      </c>
    </row>
    <row r="16" spans="1:3" ht="55" customHeight="1" x14ac:dyDescent="0.35">
      <c r="A16" s="21" t="s">
        <v>130</v>
      </c>
      <c r="B16" s="35"/>
      <c r="C16" s="36">
        <f>B16</f>
        <v>0</v>
      </c>
    </row>
    <row r="17" spans="1:3" ht="15" thickBot="1" x14ac:dyDescent="0.4">
      <c r="A17" s="23" t="s">
        <v>1</v>
      </c>
      <c r="B17" s="57">
        <f>B16*100000</f>
        <v>0</v>
      </c>
      <c r="C17" s="34">
        <f t="shared" si="0"/>
        <v>0</v>
      </c>
    </row>
    <row r="18" spans="1:3" ht="40" thickBot="1" x14ac:dyDescent="0.4">
      <c r="A18" s="37" t="s">
        <v>44</v>
      </c>
      <c r="B18" s="38">
        <f>B15-B17</f>
        <v>0</v>
      </c>
      <c r="C18" s="45">
        <f t="shared" si="0"/>
        <v>0</v>
      </c>
    </row>
    <row r="19" spans="1:3" x14ac:dyDescent="0.35">
      <c r="A19" s="19" t="s">
        <v>2</v>
      </c>
      <c r="B19" s="28" t="s">
        <v>37</v>
      </c>
      <c r="C19" s="28" t="s">
        <v>38</v>
      </c>
    </row>
    <row r="20" spans="1:3" ht="28.5" customHeight="1" thickBot="1" x14ac:dyDescent="0.4">
      <c r="A20" s="21" t="s">
        <v>3</v>
      </c>
      <c r="B20" s="29"/>
      <c r="C20" s="30"/>
    </row>
    <row r="21" spans="1:3" ht="27" thickBot="1" x14ac:dyDescent="0.4">
      <c r="A21" s="42" t="s">
        <v>93</v>
      </c>
      <c r="B21" s="40"/>
      <c r="C21" s="41">
        <f t="shared" si="0"/>
        <v>0</v>
      </c>
    </row>
    <row r="22" spans="1:3" x14ac:dyDescent="0.35">
      <c r="A22" s="19" t="s">
        <v>41</v>
      </c>
      <c r="B22" s="28">
        <v>0</v>
      </c>
      <c r="C22" s="28" t="s">
        <v>38</v>
      </c>
    </row>
    <row r="23" spans="1:3" ht="34.5" customHeight="1" thickBot="1" x14ac:dyDescent="0.4">
      <c r="A23" s="63" t="s">
        <v>4</v>
      </c>
      <c r="B23" s="64"/>
      <c r="C23" s="64"/>
    </row>
    <row r="24" spans="1:3" ht="27" thickBot="1" x14ac:dyDescent="0.4">
      <c r="A24" s="65" t="s">
        <v>5</v>
      </c>
      <c r="B24" s="40"/>
      <c r="C24" s="66">
        <f t="shared" si="0"/>
        <v>0</v>
      </c>
    </row>
    <row r="25" spans="1:3" x14ac:dyDescent="0.35">
      <c r="A25" s="19" t="s">
        <v>56</v>
      </c>
      <c r="B25" s="28" t="s">
        <v>37</v>
      </c>
      <c r="C25" s="28" t="s">
        <v>38</v>
      </c>
    </row>
    <row r="26" spans="1:3" ht="44.15" customHeight="1" x14ac:dyDescent="0.35">
      <c r="A26" s="31" t="s">
        <v>107</v>
      </c>
      <c r="B26" s="46">
        <f>B12-B18-B21-B24</f>
        <v>0</v>
      </c>
      <c r="C26" s="46">
        <f t="shared" si="0"/>
        <v>0</v>
      </c>
    </row>
    <row r="27" spans="1:3" x14ac:dyDescent="0.35">
      <c r="A27" s="31" t="s">
        <v>65</v>
      </c>
      <c r="B27" s="48" t="s">
        <v>66</v>
      </c>
      <c r="C27" s="48" t="s">
        <v>67</v>
      </c>
    </row>
    <row r="28" spans="1:3" x14ac:dyDescent="0.35">
      <c r="A28" s="49" t="s">
        <v>112</v>
      </c>
      <c r="B28" s="50">
        <f>ROUNDDOWN(B26/12*3.5,-2)</f>
        <v>0</v>
      </c>
      <c r="C28" s="47">
        <f>C26*3.5</f>
        <v>0</v>
      </c>
    </row>
    <row r="29" spans="1:3" ht="27.75" customHeight="1" x14ac:dyDescent="0.35">
      <c r="A29" s="87" t="s">
        <v>73</v>
      </c>
      <c r="B29" s="87"/>
      <c r="C29" s="56"/>
    </row>
    <row r="30" spans="1:3" x14ac:dyDescent="0.35">
      <c r="A30" s="73"/>
      <c r="B30" s="74"/>
      <c r="C30" s="56"/>
    </row>
    <row r="31" spans="1:3" x14ac:dyDescent="0.35">
      <c r="A31" s="72" t="s">
        <v>89</v>
      </c>
    </row>
    <row r="32" spans="1:3" x14ac:dyDescent="0.35">
      <c r="A32" s="18" t="s">
        <v>74</v>
      </c>
      <c r="B32" s="79" t="s">
        <v>79</v>
      </c>
    </row>
    <row r="33" spans="1:2" x14ac:dyDescent="0.35">
      <c r="A33" s="18" t="s">
        <v>75</v>
      </c>
      <c r="B33" s="78" t="s">
        <v>79</v>
      </c>
    </row>
    <row r="34" spans="1:2" x14ac:dyDescent="0.35">
      <c r="A34" s="18" t="s">
        <v>78</v>
      </c>
      <c r="B34" s="86" t="e">
        <f>1-(B33/B32)</f>
        <v>#VALUE!</v>
      </c>
    </row>
    <row r="35" spans="1:2" x14ac:dyDescent="0.35">
      <c r="A35" s="72" t="s">
        <v>76</v>
      </c>
    </row>
    <row r="36" spans="1:2" x14ac:dyDescent="0.35">
      <c r="A36" s="18" t="s">
        <v>77</v>
      </c>
      <c r="B36" s="79" t="s">
        <v>79</v>
      </c>
    </row>
    <row r="37" spans="1:2" x14ac:dyDescent="0.35">
      <c r="A37" s="18" t="s">
        <v>80</v>
      </c>
      <c r="B37" s="78" t="s">
        <v>79</v>
      </c>
    </row>
    <row r="38" spans="1:2" x14ac:dyDescent="0.35">
      <c r="A38" s="18" t="s">
        <v>78</v>
      </c>
      <c r="B38" s="86" t="e">
        <f>1-(B37/B36)</f>
        <v>#VALUE!</v>
      </c>
    </row>
    <row r="41" spans="1:2" ht="275.5" x14ac:dyDescent="0.35">
      <c r="A41" s="82" t="s">
        <v>115</v>
      </c>
    </row>
    <row r="42" spans="1:2" x14ac:dyDescent="0.35">
      <c r="A42" s="83"/>
    </row>
  </sheetData>
  <sheetProtection algorithmName="SHA-512" hashValue="b46w8RZvkcZmeiLQDULpbg964fmIv5FNp/JFl0R6ykm+EERTzBNnA7GKbdR+6S3qLrnxBOsrsWaOn6WSDiYeTg==" saltValue="bbP0YhwDBS//smkQRiPMUw==" spinCount="100000" sheet="1" objects="1" scenarios="1"/>
  <mergeCells count="2">
    <mergeCell ref="A1:C1"/>
    <mergeCell ref="A29:B29"/>
  </mergeCells>
  <pageMargins left="0.7" right="0.7" top="0.75" bottom="0.75" header="0.3" footer="0.3"/>
  <pageSetup scale="63" orientation="portrait" horizontalDpi="300"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127000</xdr:colOff>
                    <xdr:row>13</xdr:row>
                    <xdr:rowOff>12700</xdr:rowOff>
                  </from>
                  <to>
                    <xdr:col>1</xdr:col>
                    <xdr:colOff>533400</xdr:colOff>
                    <xdr:row>13</xdr:row>
                    <xdr:rowOff>317500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xdr:col>
                    <xdr:colOff>571500</xdr:colOff>
                    <xdr:row>13</xdr:row>
                    <xdr:rowOff>0</xdr:rowOff>
                  </from>
                  <to>
                    <xdr:col>1</xdr:col>
                    <xdr:colOff>1022350</xdr:colOff>
                    <xdr:row>13</xdr:row>
                    <xdr:rowOff>304800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xdr:col>
                    <xdr:colOff>679450</xdr:colOff>
                    <xdr:row>18</xdr:row>
                    <xdr:rowOff>146050</xdr:rowOff>
                  </from>
                  <to>
                    <xdr:col>2</xdr:col>
                    <xdr:colOff>0</xdr:colOff>
                    <xdr:row>20</xdr:row>
                    <xdr:rowOff>184150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xdr:col>
                    <xdr:colOff>146050</xdr:colOff>
                    <xdr:row>18</xdr:row>
                    <xdr:rowOff>146050</xdr:rowOff>
                  </from>
                  <to>
                    <xdr:col>1</xdr:col>
                    <xdr:colOff>546100</xdr:colOff>
                    <xdr:row>20</xdr:row>
                    <xdr:rowOff>184150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xdr:col>
                    <xdr:colOff>127000</xdr:colOff>
                    <xdr:row>22</xdr:row>
                    <xdr:rowOff>12700</xdr:rowOff>
                  </from>
                  <to>
                    <xdr:col>1</xdr:col>
                    <xdr:colOff>609600</xdr:colOff>
                    <xdr:row>23</xdr:row>
                    <xdr:rowOff>114300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xdr:col>
                    <xdr:colOff>647700</xdr:colOff>
                    <xdr:row>22</xdr:row>
                    <xdr:rowOff>76200</xdr:rowOff>
                  </from>
                  <to>
                    <xdr:col>2</xdr:col>
                    <xdr:colOff>0</xdr:colOff>
                    <xdr:row>23</xdr:row>
                    <xdr:rowOff>114300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35"/>
  <sheetViews>
    <sheetView workbookViewId="0">
      <selection activeCell="A20" sqref="A20"/>
    </sheetView>
  </sheetViews>
  <sheetFormatPr defaultRowHeight="14.5" x14ac:dyDescent="0.35"/>
  <cols>
    <col min="1" max="1" width="91.453125" bestFit="1" customWidth="1"/>
    <col min="2" max="2" width="178.453125" bestFit="1" customWidth="1"/>
  </cols>
  <sheetData>
    <row r="2" spans="1:2" x14ac:dyDescent="0.35">
      <c r="A2" s="16" t="s">
        <v>25</v>
      </c>
      <c r="B2" s="16" t="s">
        <v>26</v>
      </c>
    </row>
    <row r="3" spans="1:2" x14ac:dyDescent="0.35">
      <c r="A3" s="55" t="s">
        <v>59</v>
      </c>
      <c r="B3" s="51" t="s">
        <v>58</v>
      </c>
    </row>
    <row r="4" spans="1:2" x14ac:dyDescent="0.35">
      <c r="A4" s="21" t="s">
        <v>82</v>
      </c>
      <c r="B4" s="17" t="s">
        <v>60</v>
      </c>
    </row>
    <row r="5" spans="1:2" x14ac:dyDescent="0.35">
      <c r="A5" s="5" t="s">
        <v>23</v>
      </c>
      <c r="B5" t="s">
        <v>94</v>
      </c>
    </row>
    <row r="6" spans="1:2" x14ac:dyDescent="0.35">
      <c r="A6" s="5" t="s">
        <v>24</v>
      </c>
      <c r="B6" t="s">
        <v>95</v>
      </c>
    </row>
    <row r="7" spans="1:2" x14ac:dyDescent="0.35">
      <c r="A7" s="5" t="s">
        <v>42</v>
      </c>
      <c r="B7" t="s">
        <v>96</v>
      </c>
    </row>
    <row r="8" spans="1:2" x14ac:dyDescent="0.35">
      <c r="A8" s="5" t="s">
        <v>29</v>
      </c>
      <c r="B8" t="s">
        <v>30</v>
      </c>
    </row>
    <row r="9" spans="1:2" x14ac:dyDescent="0.35">
      <c r="A9" s="61" t="s">
        <v>61</v>
      </c>
      <c r="B9" s="52"/>
    </row>
    <row r="10" spans="1:2" x14ac:dyDescent="0.35">
      <c r="A10" s="23" t="s">
        <v>91</v>
      </c>
      <c r="B10" t="s">
        <v>27</v>
      </c>
    </row>
    <row r="11" spans="1:2" ht="29" x14ac:dyDescent="0.35">
      <c r="A11" s="59" t="s">
        <v>120</v>
      </c>
      <c r="B11" s="68" t="s">
        <v>121</v>
      </c>
    </row>
    <row r="12" spans="1:2" x14ac:dyDescent="0.35">
      <c r="A12" s="4" t="s">
        <v>72</v>
      </c>
      <c r="B12" t="s">
        <v>43</v>
      </c>
    </row>
    <row r="13" spans="1:2" x14ac:dyDescent="0.35">
      <c r="A13" s="54" t="s">
        <v>62</v>
      </c>
      <c r="B13" s="52"/>
    </row>
    <row r="15" spans="1:2" ht="29" x14ac:dyDescent="0.35">
      <c r="A15" s="5" t="s">
        <v>31</v>
      </c>
      <c r="B15" s="17" t="s">
        <v>48</v>
      </c>
    </row>
    <row r="16" spans="1:2" x14ac:dyDescent="0.35">
      <c r="A16" s="5" t="s">
        <v>12</v>
      </c>
      <c r="B16" t="s">
        <v>32</v>
      </c>
    </row>
    <row r="17" spans="1:2" x14ac:dyDescent="0.35">
      <c r="A17" s="5" t="s">
        <v>13</v>
      </c>
      <c r="B17" t="s">
        <v>33</v>
      </c>
    </row>
    <row r="18" spans="1:2" x14ac:dyDescent="0.35">
      <c r="A18" s="3" t="s">
        <v>1</v>
      </c>
      <c r="B18" t="s">
        <v>49</v>
      </c>
    </row>
    <row r="19" spans="1:2" ht="39.5" x14ac:dyDescent="0.35">
      <c r="A19" s="6" t="s">
        <v>97</v>
      </c>
      <c r="B19" s="17" t="s">
        <v>50</v>
      </c>
    </row>
    <row r="20" spans="1:2" x14ac:dyDescent="0.35">
      <c r="A20" s="53" t="s">
        <v>122</v>
      </c>
      <c r="B20" s="52"/>
    </row>
    <row r="21" spans="1:2" x14ac:dyDescent="0.35">
      <c r="A21" s="5" t="s">
        <v>98</v>
      </c>
      <c r="B21" t="s">
        <v>34</v>
      </c>
    </row>
    <row r="22" spans="1:2" ht="26.5" x14ac:dyDescent="0.35">
      <c r="A22" s="5" t="s">
        <v>46</v>
      </c>
      <c r="B22" t="s">
        <v>35</v>
      </c>
    </row>
    <row r="23" spans="1:2" x14ac:dyDescent="0.35">
      <c r="A23" s="53" t="s">
        <v>41</v>
      </c>
      <c r="B23" s="52"/>
    </row>
    <row r="24" spans="1:2" ht="29" x14ac:dyDescent="0.35">
      <c r="A24" s="15" t="s">
        <v>4</v>
      </c>
      <c r="B24" s="17" t="s">
        <v>105</v>
      </c>
    </row>
    <row r="25" spans="1:2" ht="26.5" x14ac:dyDescent="0.35">
      <c r="A25" s="5" t="s">
        <v>5</v>
      </c>
      <c r="B25" t="s">
        <v>36</v>
      </c>
    </row>
    <row r="26" spans="1:2" x14ac:dyDescent="0.35">
      <c r="A26" s="62" t="s">
        <v>64</v>
      </c>
    </row>
    <row r="27" spans="1:2" x14ac:dyDescent="0.35">
      <c r="A27" s="31" t="s">
        <v>107</v>
      </c>
      <c r="B27" t="s">
        <v>99</v>
      </c>
    </row>
    <row r="28" spans="1:2" x14ac:dyDescent="0.35">
      <c r="A28" s="4" t="s">
        <v>6</v>
      </c>
      <c r="B28" t="s">
        <v>113</v>
      </c>
    </row>
    <row r="29" spans="1:2" ht="29" x14ac:dyDescent="0.35">
      <c r="A29" s="70" t="s">
        <v>100</v>
      </c>
      <c r="B29" s="71" t="s">
        <v>101</v>
      </c>
    </row>
    <row r="31" spans="1:2" ht="43.5" x14ac:dyDescent="0.35">
      <c r="A31" s="54" t="s">
        <v>81</v>
      </c>
      <c r="B31" s="17" t="s">
        <v>116</v>
      </c>
    </row>
    <row r="33" spans="2:2" ht="29" x14ac:dyDescent="0.35">
      <c r="B33" s="17" t="s">
        <v>117</v>
      </c>
    </row>
    <row r="34" spans="2:2" ht="29" x14ac:dyDescent="0.35">
      <c r="B34" s="17" t="s">
        <v>118</v>
      </c>
    </row>
    <row r="35" spans="2:2" ht="29" x14ac:dyDescent="0.35">
      <c r="B35" s="17" t="s">
        <v>119</v>
      </c>
    </row>
  </sheetData>
  <sheetProtection algorithmName="SHA-512" hashValue="ev48J5v4tsjsNbOIiu+q2GvNMlQZq7R+crfXQmTkfaRj/PNOv8aNJMWVxIkm5ZhJT0i1Mm2GKdu944IBatvISg==" saltValue="KykEqH2KuXqsRJ6msG0ing==" spinCount="100000" sheet="1" objects="1" scenarios="1"/>
  <pageMargins left="0.7" right="0.7" top="0.75" bottom="0.75" header="0.3" footer="0.3"/>
  <pageSetup scale="68" fitToHeight="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41"/>
  <sheetViews>
    <sheetView workbookViewId="0">
      <selection activeCell="A16" sqref="A16"/>
    </sheetView>
  </sheetViews>
  <sheetFormatPr defaultRowHeight="14.5" x14ac:dyDescent="0.35"/>
  <cols>
    <col min="1" max="1" width="95.26953125" bestFit="1" customWidth="1"/>
    <col min="2" max="2" width="15.54296875" customWidth="1"/>
    <col min="3" max="3" width="14.453125" customWidth="1"/>
  </cols>
  <sheetData>
    <row r="1" spans="1:3" x14ac:dyDescent="0.35">
      <c r="A1" s="88" t="s">
        <v>108</v>
      </c>
      <c r="B1" s="89"/>
      <c r="C1" s="89"/>
    </row>
    <row r="2" spans="1:3" x14ac:dyDescent="0.35">
      <c r="A2" s="19" t="s">
        <v>53</v>
      </c>
      <c r="B2" s="20" t="s">
        <v>37</v>
      </c>
      <c r="C2" s="20" t="s">
        <v>38</v>
      </c>
    </row>
    <row r="3" spans="1:3" x14ac:dyDescent="0.35">
      <c r="A3" s="84" t="s">
        <v>123</v>
      </c>
      <c r="B3" s="22" t="s">
        <v>79</v>
      </c>
      <c r="C3" s="32" t="e">
        <f>B3/12</f>
        <v>#VALUE!</v>
      </c>
    </row>
    <row r="4" spans="1:3" x14ac:dyDescent="0.35">
      <c r="A4" s="21" t="s">
        <v>79</v>
      </c>
      <c r="B4" s="22" t="s">
        <v>79</v>
      </c>
      <c r="C4" s="32" t="e">
        <f t="shared" ref="C4:C26" si="0">B4/12</f>
        <v>#VALUE!</v>
      </c>
    </row>
    <row r="5" spans="1:3" x14ac:dyDescent="0.35">
      <c r="A5" s="21" t="s">
        <v>79</v>
      </c>
      <c r="B5" s="22" t="s">
        <v>79</v>
      </c>
      <c r="C5" s="32" t="e">
        <f t="shared" si="0"/>
        <v>#VALUE!</v>
      </c>
    </row>
    <row r="6" spans="1:3" x14ac:dyDescent="0.35">
      <c r="A6" s="21" t="s">
        <v>79</v>
      </c>
      <c r="B6" s="22" t="s">
        <v>79</v>
      </c>
      <c r="C6" s="32" t="e">
        <f t="shared" si="0"/>
        <v>#VALUE!</v>
      </c>
    </row>
    <row r="7" spans="1:3" x14ac:dyDescent="0.35">
      <c r="A7" s="21" t="s">
        <v>28</v>
      </c>
      <c r="B7" s="43">
        <f>SUM(B3:B6)</f>
        <v>0</v>
      </c>
      <c r="C7" s="43">
        <f t="shared" si="0"/>
        <v>0</v>
      </c>
    </row>
    <row r="8" spans="1:3" x14ac:dyDescent="0.35">
      <c r="A8" s="58" t="s">
        <v>54</v>
      </c>
      <c r="B8" s="24"/>
      <c r="C8" s="24"/>
    </row>
    <row r="9" spans="1:3" x14ac:dyDescent="0.35">
      <c r="A9" s="23" t="s">
        <v>84</v>
      </c>
      <c r="B9" s="25">
        <v>0</v>
      </c>
      <c r="C9" s="34">
        <f>B9/12</f>
        <v>0</v>
      </c>
    </row>
    <row r="10" spans="1:3" x14ac:dyDescent="0.35">
      <c r="A10" s="59" t="s">
        <v>124</v>
      </c>
      <c r="B10" s="60" t="s">
        <v>79</v>
      </c>
      <c r="C10" s="34" t="e">
        <f t="shared" ref="C10:C11" si="1">B10/12</f>
        <v>#VALUE!</v>
      </c>
    </row>
    <row r="11" spans="1:3" ht="15" thickBot="1" x14ac:dyDescent="0.4">
      <c r="A11" s="59" t="s">
        <v>29</v>
      </c>
      <c r="B11" s="76">
        <f>SUM(B9:B10)</f>
        <v>0</v>
      </c>
      <c r="C11" s="34">
        <f t="shared" si="1"/>
        <v>0</v>
      </c>
    </row>
    <row r="12" spans="1:3" ht="15" thickBot="1" x14ac:dyDescent="0.4">
      <c r="A12" s="39" t="s">
        <v>70</v>
      </c>
      <c r="B12" s="75">
        <f>B7+B11</f>
        <v>0</v>
      </c>
      <c r="C12" s="44">
        <f>B12/12</f>
        <v>0</v>
      </c>
    </row>
    <row r="13" spans="1:3" ht="37" x14ac:dyDescent="0.35">
      <c r="A13" s="26" t="s">
        <v>55</v>
      </c>
      <c r="B13" s="27" t="s">
        <v>37</v>
      </c>
      <c r="C13" s="27" t="s">
        <v>38</v>
      </c>
    </row>
    <row r="14" spans="1:3" ht="28.5" customHeight="1" x14ac:dyDescent="0.35">
      <c r="A14" s="21" t="s">
        <v>68</v>
      </c>
      <c r="B14" s="23"/>
      <c r="C14" s="24"/>
    </row>
    <row r="15" spans="1:3" x14ac:dyDescent="0.35">
      <c r="A15" s="21" t="s">
        <v>129</v>
      </c>
      <c r="B15" s="22">
        <v>0</v>
      </c>
      <c r="C15" s="33">
        <f t="shared" si="0"/>
        <v>0</v>
      </c>
    </row>
    <row r="16" spans="1:3" x14ac:dyDescent="0.35">
      <c r="A16" s="21" t="s">
        <v>130</v>
      </c>
      <c r="B16" s="35">
        <v>0</v>
      </c>
      <c r="C16" s="36">
        <f>B16</f>
        <v>0</v>
      </c>
    </row>
    <row r="17" spans="1:3" ht="15" thickBot="1" x14ac:dyDescent="0.4">
      <c r="A17" s="23" t="s">
        <v>1</v>
      </c>
      <c r="B17" s="57">
        <f>B16*100000</f>
        <v>0</v>
      </c>
      <c r="C17" s="34">
        <f t="shared" si="0"/>
        <v>0</v>
      </c>
    </row>
    <row r="18" spans="1:3" ht="40" thickBot="1" x14ac:dyDescent="0.4">
      <c r="A18" s="37" t="s">
        <v>44</v>
      </c>
      <c r="B18" s="38">
        <f>B15-B17</f>
        <v>0</v>
      </c>
      <c r="C18" s="45">
        <f t="shared" si="0"/>
        <v>0</v>
      </c>
    </row>
    <row r="19" spans="1:3" x14ac:dyDescent="0.35">
      <c r="A19" s="19" t="s">
        <v>2</v>
      </c>
      <c r="B19" s="28" t="s">
        <v>37</v>
      </c>
      <c r="C19" s="28" t="s">
        <v>38</v>
      </c>
    </row>
    <row r="20" spans="1:3" ht="22.5" customHeight="1" thickBot="1" x14ac:dyDescent="0.4">
      <c r="A20" s="21" t="s">
        <v>3</v>
      </c>
      <c r="B20" s="29"/>
      <c r="C20" s="30"/>
    </row>
    <row r="21" spans="1:3" ht="27" thickBot="1" x14ac:dyDescent="0.4">
      <c r="A21" s="42" t="s">
        <v>103</v>
      </c>
      <c r="B21" s="40">
        <v>0</v>
      </c>
      <c r="C21" s="41">
        <f t="shared" si="0"/>
        <v>0</v>
      </c>
    </row>
    <row r="22" spans="1:3" x14ac:dyDescent="0.35">
      <c r="A22" s="19" t="s">
        <v>41</v>
      </c>
      <c r="B22" s="28">
        <v>0</v>
      </c>
      <c r="C22" s="28" t="s">
        <v>38</v>
      </c>
    </row>
    <row r="23" spans="1:3" ht="38.25" customHeight="1" thickBot="1" x14ac:dyDescent="0.4">
      <c r="A23" s="63" t="s">
        <v>4</v>
      </c>
      <c r="B23" s="64"/>
      <c r="C23" s="64"/>
    </row>
    <row r="24" spans="1:3" ht="27" thickBot="1" x14ac:dyDescent="0.4">
      <c r="A24" s="65" t="s">
        <v>5</v>
      </c>
      <c r="B24" s="40">
        <v>0</v>
      </c>
      <c r="C24" s="66">
        <f t="shared" si="0"/>
        <v>0</v>
      </c>
    </row>
    <row r="25" spans="1:3" x14ac:dyDescent="0.35">
      <c r="A25" s="19" t="s">
        <v>56</v>
      </c>
      <c r="B25" s="28" t="s">
        <v>37</v>
      </c>
      <c r="C25" s="28" t="s">
        <v>38</v>
      </c>
    </row>
    <row r="26" spans="1:3" x14ac:dyDescent="0.35">
      <c r="A26" s="31" t="s">
        <v>107</v>
      </c>
      <c r="B26" s="46">
        <f>B12-B18-B21-B24</f>
        <v>0</v>
      </c>
      <c r="C26" s="46">
        <f t="shared" si="0"/>
        <v>0</v>
      </c>
    </row>
    <row r="27" spans="1:3" x14ac:dyDescent="0.35">
      <c r="A27" s="31" t="s">
        <v>45</v>
      </c>
      <c r="B27" s="48" t="s">
        <v>39</v>
      </c>
      <c r="C27" s="48" t="s">
        <v>40</v>
      </c>
    </row>
    <row r="28" spans="1:3" x14ac:dyDescent="0.35">
      <c r="A28" s="49" t="s">
        <v>111</v>
      </c>
      <c r="B28" s="50">
        <f>ROUNDDOWN(B26/12*2.5,-2)</f>
        <v>0</v>
      </c>
      <c r="C28" s="47">
        <f>C26*2.5</f>
        <v>0</v>
      </c>
    </row>
    <row r="29" spans="1:3" x14ac:dyDescent="0.35">
      <c r="A29" s="87" t="s">
        <v>47</v>
      </c>
      <c r="B29" s="90"/>
      <c r="C29" s="56"/>
    </row>
    <row r="31" spans="1:3" x14ac:dyDescent="0.35">
      <c r="A31" s="72" t="s">
        <v>89</v>
      </c>
      <c r="B31" s="18"/>
    </row>
    <row r="32" spans="1:3" x14ac:dyDescent="0.35">
      <c r="A32" s="18" t="s">
        <v>74</v>
      </c>
      <c r="B32" s="79"/>
    </row>
    <row r="33" spans="1:2" x14ac:dyDescent="0.35">
      <c r="A33" s="18" t="s">
        <v>75</v>
      </c>
      <c r="B33" s="78"/>
    </row>
    <row r="34" spans="1:2" x14ac:dyDescent="0.35">
      <c r="A34" s="18" t="s">
        <v>78</v>
      </c>
      <c r="B34" s="86" t="e">
        <f>1-(B33/B32)</f>
        <v>#DIV/0!</v>
      </c>
    </row>
    <row r="35" spans="1:2" x14ac:dyDescent="0.35">
      <c r="A35" s="72" t="s">
        <v>76</v>
      </c>
      <c r="B35" s="18"/>
    </row>
    <row r="36" spans="1:2" x14ac:dyDescent="0.35">
      <c r="A36" s="18" t="s">
        <v>77</v>
      </c>
      <c r="B36" s="79"/>
    </row>
    <row r="37" spans="1:2" x14ac:dyDescent="0.35">
      <c r="A37" s="18" t="s">
        <v>80</v>
      </c>
      <c r="B37" s="78"/>
    </row>
    <row r="38" spans="1:2" x14ac:dyDescent="0.35">
      <c r="A38" s="18" t="s">
        <v>78</v>
      </c>
      <c r="B38" s="86" t="e">
        <f>1-(B37/B36)</f>
        <v>#DIV/0!</v>
      </c>
    </row>
    <row r="40" spans="1:2" ht="261" x14ac:dyDescent="0.35">
      <c r="A40" s="82" t="s">
        <v>115</v>
      </c>
    </row>
    <row r="41" spans="1:2" x14ac:dyDescent="0.35">
      <c r="A41" s="81"/>
    </row>
  </sheetData>
  <sheetProtection algorithmName="SHA-512" hashValue="tMj/imGQcT/OyyJj28Cj9Q6baLoGGP2nBw66dT8DE2mugDWH67QingjtL4J0ShusJdKtZY/1by/R8Inj0KcP9A==" saltValue="oreUI/xVFPwwTi6GS2Rg+Q==" spinCount="100000" sheet="1" objects="1" scenarios="1"/>
  <mergeCells count="2">
    <mergeCell ref="A1:C1"/>
    <mergeCell ref="A29:B29"/>
  </mergeCells>
  <pageMargins left="0.7" right="0.7" top="0.75" bottom="0.75" header="0.3" footer="0.3"/>
  <pageSetup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03" r:id="rId4" name="Check Box 7">
              <controlPr defaultSize="0" autoFill="0" autoLine="0" autoPict="0">
                <anchor moveWithCells="1">
                  <from>
                    <xdr:col>1</xdr:col>
                    <xdr:colOff>127000</xdr:colOff>
                    <xdr:row>13</xdr:row>
                    <xdr:rowOff>12700</xdr:rowOff>
                  </from>
                  <to>
                    <xdr:col>1</xdr:col>
                    <xdr:colOff>533400</xdr:colOff>
                    <xdr:row>13</xdr:row>
                    <xdr:rowOff>317500</xdr:rowOff>
                  </to>
                </anchor>
              </controlPr>
            </control>
          </mc:Choice>
        </mc:AlternateContent>
        <mc:AlternateContent xmlns:mc="http://schemas.openxmlformats.org/markup-compatibility/2006">
          <mc:Choice Requires="x14">
            <control shapeId="4104" r:id="rId5" name="Check Box 8">
              <controlPr defaultSize="0" autoFill="0" autoLine="0" autoPict="0">
                <anchor moveWithCells="1">
                  <from>
                    <xdr:col>1</xdr:col>
                    <xdr:colOff>571500</xdr:colOff>
                    <xdr:row>13</xdr:row>
                    <xdr:rowOff>0</xdr:rowOff>
                  </from>
                  <to>
                    <xdr:col>1</xdr:col>
                    <xdr:colOff>1022350</xdr:colOff>
                    <xdr:row>13</xdr:row>
                    <xdr:rowOff>304800</xdr:rowOff>
                  </to>
                </anchor>
              </controlPr>
            </control>
          </mc:Choice>
        </mc:AlternateContent>
        <mc:AlternateContent xmlns:mc="http://schemas.openxmlformats.org/markup-compatibility/2006">
          <mc:Choice Requires="x14">
            <control shapeId="4105" r:id="rId6" name="Check Box 9">
              <controlPr defaultSize="0" autoFill="0" autoLine="0" autoPict="0">
                <anchor moveWithCells="1">
                  <from>
                    <xdr:col>1</xdr:col>
                    <xdr:colOff>679450</xdr:colOff>
                    <xdr:row>18</xdr:row>
                    <xdr:rowOff>146050</xdr:rowOff>
                  </from>
                  <to>
                    <xdr:col>2</xdr:col>
                    <xdr:colOff>0</xdr:colOff>
                    <xdr:row>20</xdr:row>
                    <xdr:rowOff>114300</xdr:rowOff>
                  </to>
                </anchor>
              </controlPr>
            </control>
          </mc:Choice>
        </mc:AlternateContent>
        <mc:AlternateContent xmlns:mc="http://schemas.openxmlformats.org/markup-compatibility/2006">
          <mc:Choice Requires="x14">
            <control shapeId="4106" r:id="rId7" name="Check Box 10">
              <controlPr defaultSize="0" autoFill="0" autoLine="0" autoPict="0">
                <anchor moveWithCells="1">
                  <from>
                    <xdr:col>1</xdr:col>
                    <xdr:colOff>146050</xdr:colOff>
                    <xdr:row>18</xdr:row>
                    <xdr:rowOff>146050</xdr:rowOff>
                  </from>
                  <to>
                    <xdr:col>1</xdr:col>
                    <xdr:colOff>546100</xdr:colOff>
                    <xdr:row>20</xdr:row>
                    <xdr:rowOff>114300</xdr:rowOff>
                  </to>
                </anchor>
              </controlPr>
            </control>
          </mc:Choice>
        </mc:AlternateContent>
        <mc:AlternateContent xmlns:mc="http://schemas.openxmlformats.org/markup-compatibility/2006">
          <mc:Choice Requires="x14">
            <control shapeId="4107" r:id="rId8" name="Check Box 11">
              <controlPr defaultSize="0" autoFill="0" autoLine="0" autoPict="0">
                <anchor moveWithCells="1">
                  <from>
                    <xdr:col>1</xdr:col>
                    <xdr:colOff>127000</xdr:colOff>
                    <xdr:row>22</xdr:row>
                    <xdr:rowOff>12700</xdr:rowOff>
                  </from>
                  <to>
                    <xdr:col>1</xdr:col>
                    <xdr:colOff>609600</xdr:colOff>
                    <xdr:row>23</xdr:row>
                    <xdr:rowOff>69850</xdr:rowOff>
                  </to>
                </anchor>
              </controlPr>
            </control>
          </mc:Choice>
        </mc:AlternateContent>
        <mc:AlternateContent xmlns:mc="http://schemas.openxmlformats.org/markup-compatibility/2006">
          <mc:Choice Requires="x14">
            <control shapeId="4108" r:id="rId9" name="Check Box 12">
              <controlPr defaultSize="0" autoFill="0" autoLine="0" autoPict="0">
                <anchor moveWithCells="1">
                  <from>
                    <xdr:col>1</xdr:col>
                    <xdr:colOff>647700</xdr:colOff>
                    <xdr:row>22</xdr:row>
                    <xdr:rowOff>76200</xdr:rowOff>
                  </from>
                  <to>
                    <xdr:col>2</xdr:col>
                    <xdr:colOff>0</xdr:colOff>
                    <xdr:row>23</xdr:row>
                    <xdr:rowOff>69850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36"/>
  <sheetViews>
    <sheetView workbookViewId="0">
      <selection activeCell="A11" sqref="A11"/>
    </sheetView>
  </sheetViews>
  <sheetFormatPr defaultRowHeight="14.5" x14ac:dyDescent="0.35"/>
  <cols>
    <col min="1" max="1" width="96" bestFit="1" customWidth="1"/>
    <col min="2" max="2" width="178.453125" bestFit="1" customWidth="1"/>
  </cols>
  <sheetData>
    <row r="2" spans="1:2" x14ac:dyDescent="0.35">
      <c r="A2" s="16" t="s">
        <v>25</v>
      </c>
      <c r="B2" s="16" t="s">
        <v>26</v>
      </c>
    </row>
    <row r="3" spans="1:2" x14ac:dyDescent="0.35">
      <c r="A3" s="55" t="s">
        <v>59</v>
      </c>
      <c r="B3" s="51" t="s">
        <v>58</v>
      </c>
    </row>
    <row r="4" spans="1:2" x14ac:dyDescent="0.35">
      <c r="A4" s="85" t="s">
        <v>123</v>
      </c>
      <c r="B4" s="68" t="s">
        <v>126</v>
      </c>
    </row>
    <row r="5" spans="1:2" x14ac:dyDescent="0.35">
      <c r="A5" s="5" t="s">
        <v>79</v>
      </c>
      <c r="B5" t="s">
        <v>79</v>
      </c>
    </row>
    <row r="6" spans="1:2" x14ac:dyDescent="0.35">
      <c r="A6" s="5" t="s">
        <v>79</v>
      </c>
      <c r="B6" t="s">
        <v>79</v>
      </c>
    </row>
    <row r="7" spans="1:2" x14ac:dyDescent="0.35">
      <c r="A7" s="5" t="s">
        <v>79</v>
      </c>
      <c r="B7" t="s">
        <v>79</v>
      </c>
    </row>
    <row r="8" spans="1:2" x14ac:dyDescent="0.35">
      <c r="A8" s="5" t="s">
        <v>29</v>
      </c>
      <c r="B8" t="s">
        <v>30</v>
      </c>
    </row>
    <row r="9" spans="1:2" x14ac:dyDescent="0.35">
      <c r="A9" s="61" t="s">
        <v>61</v>
      </c>
      <c r="B9" s="52"/>
    </row>
    <row r="10" spans="1:2" x14ac:dyDescent="0.35">
      <c r="A10" s="23" t="s">
        <v>84</v>
      </c>
      <c r="B10" t="s">
        <v>85</v>
      </c>
    </row>
    <row r="11" spans="1:2" x14ac:dyDescent="0.35">
      <c r="A11" s="67" t="s">
        <v>125</v>
      </c>
      <c r="B11" s="68" t="s">
        <v>127</v>
      </c>
    </row>
    <row r="12" spans="1:2" x14ac:dyDescent="0.35">
      <c r="A12" s="67"/>
      <c r="B12" s="69"/>
    </row>
    <row r="13" spans="1:2" x14ac:dyDescent="0.35">
      <c r="A13" s="3"/>
    </row>
    <row r="14" spans="1:2" x14ac:dyDescent="0.35">
      <c r="A14" s="4" t="s">
        <v>71</v>
      </c>
      <c r="B14" t="s">
        <v>43</v>
      </c>
    </row>
    <row r="15" spans="1:2" x14ac:dyDescent="0.35">
      <c r="A15" s="54" t="s">
        <v>62</v>
      </c>
      <c r="B15" s="52"/>
    </row>
    <row r="17" spans="1:2" ht="29" x14ac:dyDescent="0.35">
      <c r="A17" s="5" t="s">
        <v>31</v>
      </c>
      <c r="B17" s="17" t="s">
        <v>48</v>
      </c>
    </row>
    <row r="18" spans="1:2" x14ac:dyDescent="0.35">
      <c r="A18" s="5" t="s">
        <v>12</v>
      </c>
      <c r="B18" t="s">
        <v>32</v>
      </c>
    </row>
    <row r="19" spans="1:2" x14ac:dyDescent="0.35">
      <c r="A19" s="5" t="s">
        <v>13</v>
      </c>
      <c r="B19" t="s">
        <v>33</v>
      </c>
    </row>
    <row r="20" spans="1:2" x14ac:dyDescent="0.35">
      <c r="A20" s="3" t="s">
        <v>1</v>
      </c>
      <c r="B20" t="s">
        <v>49</v>
      </c>
    </row>
    <row r="21" spans="1:2" ht="39.5" x14ac:dyDescent="0.35">
      <c r="A21" s="6" t="s">
        <v>97</v>
      </c>
      <c r="B21" s="17" t="s">
        <v>50</v>
      </c>
    </row>
    <row r="22" spans="1:2" x14ac:dyDescent="0.35">
      <c r="A22" s="53" t="s">
        <v>63</v>
      </c>
      <c r="B22" s="52"/>
    </row>
    <row r="23" spans="1:2" x14ac:dyDescent="0.35">
      <c r="A23" s="5" t="s">
        <v>3</v>
      </c>
      <c r="B23" t="s">
        <v>34</v>
      </c>
    </row>
    <row r="24" spans="1:2" ht="26.5" x14ac:dyDescent="0.35">
      <c r="A24" s="5" t="s">
        <v>102</v>
      </c>
      <c r="B24" t="s">
        <v>35</v>
      </c>
    </row>
    <row r="25" spans="1:2" x14ac:dyDescent="0.35">
      <c r="A25" s="53" t="s">
        <v>41</v>
      </c>
      <c r="B25" s="52"/>
    </row>
    <row r="26" spans="1:2" ht="29" x14ac:dyDescent="0.35">
      <c r="A26" s="15" t="s">
        <v>4</v>
      </c>
      <c r="B26" s="17" t="s">
        <v>104</v>
      </c>
    </row>
    <row r="27" spans="1:2" ht="26.5" x14ac:dyDescent="0.35">
      <c r="A27" s="5" t="s">
        <v>5</v>
      </c>
      <c r="B27" t="s">
        <v>36</v>
      </c>
    </row>
    <row r="28" spans="1:2" x14ac:dyDescent="0.35">
      <c r="A28" s="62" t="s">
        <v>64</v>
      </c>
    </row>
    <row r="29" spans="1:2" x14ac:dyDescent="0.35">
      <c r="A29" s="31" t="s">
        <v>107</v>
      </c>
      <c r="B29" t="s">
        <v>99</v>
      </c>
    </row>
    <row r="30" spans="1:2" x14ac:dyDescent="0.35">
      <c r="A30" s="4" t="s">
        <v>6</v>
      </c>
      <c r="B30" t="s">
        <v>114</v>
      </c>
    </row>
    <row r="32" spans="1:2" ht="43.5" x14ac:dyDescent="0.35">
      <c r="A32" s="54" t="s">
        <v>81</v>
      </c>
      <c r="B32" s="17" t="s">
        <v>90</v>
      </c>
    </row>
    <row r="34" spans="2:2" ht="29" x14ac:dyDescent="0.35">
      <c r="B34" s="17" t="s">
        <v>86</v>
      </c>
    </row>
    <row r="35" spans="2:2" ht="29" x14ac:dyDescent="0.35">
      <c r="B35" s="17" t="s">
        <v>87</v>
      </c>
    </row>
    <row r="36" spans="2:2" ht="29" x14ac:dyDescent="0.35">
      <c r="B36" s="17" t="s">
        <v>88</v>
      </c>
    </row>
  </sheetData>
  <sheetProtection algorithmName="SHA-512" hashValue="635t3MqyXHC7Kf6+kCVx7nqGSfOFvr8L/Avr+f3mwGdPa/Ip8wY/ai8BDc0WpLoaBAE4wnXLpw4rOvtPVWML4A==" saltValue="05RgTC8Hc44d4j2iG34Bvw==" spinCount="100000"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D16"/>
  <sheetViews>
    <sheetView workbookViewId="0">
      <selection activeCell="A23" sqref="A23"/>
    </sheetView>
  </sheetViews>
  <sheetFormatPr defaultRowHeight="14.5" x14ac:dyDescent="0.35"/>
  <cols>
    <col min="1" max="1" width="72.54296875" customWidth="1"/>
    <col min="2" max="2" width="7.1796875" customWidth="1"/>
    <col min="3" max="3" width="6.54296875" customWidth="1"/>
    <col min="4" max="4" width="15.54296875" customWidth="1"/>
  </cols>
  <sheetData>
    <row r="2" spans="1:4" x14ac:dyDescent="0.35">
      <c r="A2" s="9" t="s">
        <v>16</v>
      </c>
      <c r="B2" s="9"/>
      <c r="C2" s="9"/>
    </row>
    <row r="3" spans="1:4" x14ac:dyDescent="0.35">
      <c r="A3" t="s">
        <v>7</v>
      </c>
      <c r="D3" t="s">
        <v>0</v>
      </c>
    </row>
    <row r="4" spans="1:4" x14ac:dyDescent="0.35">
      <c r="A4" t="s">
        <v>8</v>
      </c>
      <c r="D4" t="s">
        <v>0</v>
      </c>
    </row>
    <row r="5" spans="1:4" x14ac:dyDescent="0.35">
      <c r="A5" t="s">
        <v>9</v>
      </c>
      <c r="D5" t="s">
        <v>0</v>
      </c>
    </row>
    <row r="6" spans="1:4" x14ac:dyDescent="0.35">
      <c r="A6" t="s">
        <v>10</v>
      </c>
      <c r="D6" t="s">
        <v>0</v>
      </c>
    </row>
    <row r="7" spans="1:4" x14ac:dyDescent="0.35">
      <c r="A7" t="s">
        <v>11</v>
      </c>
      <c r="D7" t="s">
        <v>0</v>
      </c>
    </row>
    <row r="8" spans="1:4" x14ac:dyDescent="0.35">
      <c r="A8" s="1" t="s">
        <v>14</v>
      </c>
      <c r="B8" s="1"/>
      <c r="C8" s="1"/>
      <c r="D8" s="7" t="s">
        <v>0</v>
      </c>
    </row>
    <row r="10" spans="1:4" x14ac:dyDescent="0.35">
      <c r="A10" s="10" t="s">
        <v>15</v>
      </c>
      <c r="B10" s="10"/>
      <c r="C10" s="10"/>
    </row>
    <row r="11" spans="1:4" x14ac:dyDescent="0.35">
      <c r="A11" s="11" t="s">
        <v>19</v>
      </c>
      <c r="B11" s="11"/>
      <c r="C11" s="11"/>
    </row>
    <row r="12" spans="1:4" ht="29" x14ac:dyDescent="0.35">
      <c r="A12" s="12" t="s">
        <v>17</v>
      </c>
      <c r="B12" s="12"/>
      <c r="C12" s="14"/>
    </row>
    <row r="13" spans="1:4" x14ac:dyDescent="0.35">
      <c r="A13" s="11" t="s">
        <v>22</v>
      </c>
      <c r="B13" s="11"/>
      <c r="C13" s="11"/>
    </row>
    <row r="14" spans="1:4" x14ac:dyDescent="0.35">
      <c r="A14" s="13" t="s">
        <v>18</v>
      </c>
      <c r="B14" s="2"/>
      <c r="C14" s="13"/>
    </row>
    <row r="15" spans="1:4" x14ac:dyDescent="0.35">
      <c r="A15" s="13" t="s">
        <v>21</v>
      </c>
      <c r="B15" s="2"/>
      <c r="C15" s="2"/>
    </row>
    <row r="16" spans="1:4" x14ac:dyDescent="0.35">
      <c r="A16" s="8" t="s">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Loan Amount Calculation</vt:lpstr>
      <vt:lpstr>Food Svc. and Accomodations</vt:lpstr>
      <vt:lpstr>Instructions</vt:lpstr>
      <vt:lpstr>Famers and Ranchers</vt:lpstr>
      <vt:lpstr>F&amp;R Instructions</vt:lpstr>
      <vt:lpstr>Forgiveness Calculation</vt:lpstr>
      <vt:lpstr>'Famers and Ranchers'!Print_Area</vt:lpstr>
      <vt:lpstr>'Food Svc. and Accomodations'!Print_Area</vt:lpstr>
      <vt:lpstr>Instructions!Print_Area</vt:lpstr>
      <vt:lpstr>'Loan Amount Calculation'!Print_Area</vt:lpstr>
    </vt:vector>
  </TitlesOfParts>
  <Company>First Citizens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Huynh, Jerry</dc:creator>
  <cp:lastModifiedBy>Hunt, Lisa</cp:lastModifiedBy>
  <cp:lastPrinted>2021-01-19T21:04:02Z</cp:lastPrinted>
  <dcterms:created xsi:type="dcterms:W3CDTF">2020-03-31T19:53:51Z</dcterms:created>
  <dcterms:modified xsi:type="dcterms:W3CDTF">2021-02-02T14:44:10Z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A44787D4-0540-4523-9961-78E4036D8C6D}">
    <vt:lpwstr>{B8C873E4-6527-4686-ADC2-676283D22A39}</vt:lpwstr>
  </property>
</Properties>
</file>